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0" windowWidth="13020" windowHeight="9660"/>
  </bookViews>
  <sheets>
    <sheet name="2024" sheetId="1" r:id="rId1"/>
    <sheet name="2025-2026" sheetId="3" r:id="rId2"/>
    <sheet name="Лист2" sheetId="5" r:id="rId3"/>
  </sheets>
  <calcPr calcId="125725"/>
</workbook>
</file>

<file path=xl/calcChain.xml><?xml version="1.0" encoding="utf-8"?>
<calcChain xmlns="http://schemas.openxmlformats.org/spreadsheetml/2006/main">
  <c r="K72" i="3"/>
  <c r="K70"/>
  <c r="K25" i="1" l="1"/>
  <c r="K34" i="3"/>
  <c r="L34"/>
  <c r="K95" i="1" l="1"/>
  <c r="K93"/>
  <c r="K90" l="1"/>
  <c r="K51"/>
  <c r="L36" i="3"/>
  <c r="K36"/>
  <c r="K55" i="1" l="1"/>
  <c r="K47" s="1"/>
  <c r="K38" l="1"/>
  <c r="L46" i="3"/>
  <c r="K46"/>
  <c r="K45" s="1"/>
  <c r="L24" l="1"/>
  <c r="K24"/>
  <c r="K35" i="1" l="1"/>
  <c r="E16" i="5"/>
  <c r="E15"/>
  <c r="E14"/>
  <c r="E13"/>
  <c r="E12"/>
  <c r="E11"/>
  <c r="E10"/>
  <c r="E9"/>
  <c r="E8"/>
  <c r="E7"/>
  <c r="E6"/>
  <c r="E5"/>
  <c r="E4"/>
  <c r="E3"/>
  <c r="D16"/>
  <c r="D15"/>
  <c r="D14"/>
  <c r="D13"/>
  <c r="D12"/>
  <c r="D11"/>
  <c r="D10"/>
  <c r="D9"/>
  <c r="D8"/>
  <c r="D7"/>
  <c r="D6"/>
  <c r="D5"/>
  <c r="D4"/>
  <c r="D3"/>
  <c r="C17"/>
  <c r="E17"/>
  <c r="B17"/>
  <c r="K17" i="3"/>
  <c r="K21"/>
  <c r="L52"/>
  <c r="K52"/>
  <c r="K72" i="1"/>
  <c r="K31" i="3"/>
  <c r="L21"/>
  <c r="L31"/>
  <c r="L45"/>
  <c r="L66"/>
  <c r="L17"/>
  <c r="K66"/>
  <c r="K18" i="1"/>
  <c r="K86"/>
  <c r="K32"/>
  <c r="K22"/>
  <c r="D17" i="5"/>
  <c r="K50" i="3" l="1"/>
  <c r="L50"/>
  <c r="L43" s="1"/>
  <c r="L42" s="1"/>
  <c r="K70" i="1"/>
  <c r="K12" i="3"/>
  <c r="L12"/>
  <c r="K13" i="1"/>
  <c r="K45" l="1"/>
  <c r="K44" s="1"/>
  <c r="K97" s="1"/>
  <c r="L74" i="3"/>
  <c r="K43"/>
  <c r="K74" l="1"/>
  <c r="K42"/>
</calcChain>
</file>

<file path=xl/sharedStrings.xml><?xml version="1.0" encoding="utf-8"?>
<sst xmlns="http://schemas.openxmlformats.org/spreadsheetml/2006/main" count="874" uniqueCount="149">
  <si>
    <t>1</t>
  </si>
  <si>
    <t>0000</t>
  </si>
  <si>
    <t>000</t>
  </si>
  <si>
    <t>00</t>
  </si>
  <si>
    <t>00000</t>
  </si>
  <si>
    <t>Но-мер стро-ки</t>
  </si>
  <si>
    <t>01</t>
  </si>
  <si>
    <t>02000</t>
  </si>
  <si>
    <t>110</t>
  </si>
  <si>
    <t>05</t>
  </si>
  <si>
    <t>02</t>
  </si>
  <si>
    <t>03000</t>
  </si>
  <si>
    <t>06</t>
  </si>
  <si>
    <t>01000</t>
  </si>
  <si>
    <t>04</t>
  </si>
  <si>
    <t>06000</t>
  </si>
  <si>
    <t>11</t>
  </si>
  <si>
    <t>12</t>
  </si>
  <si>
    <t>13</t>
  </si>
  <si>
    <t>14</t>
  </si>
  <si>
    <t>05000</t>
  </si>
  <si>
    <t>120</t>
  </si>
  <si>
    <t>130</t>
  </si>
  <si>
    <t>2</t>
  </si>
  <si>
    <t>в том числе:</t>
  </si>
  <si>
    <t>Безвозмездные поступления от других бюджетов бюджетной системы Российской Федерации</t>
  </si>
  <si>
    <t>НАЛОГОВЫЕ И НЕНАЛОГОВЫЕ ДОХОДЫ</t>
  </si>
  <si>
    <t>НАЛОГИ НА ПРИБЫЛЬ, ДОХОДЫ</t>
  </si>
  <si>
    <t>Налог на доходы физических лиц</t>
  </si>
  <si>
    <t>НАЛОГИ НА СОВОКУПНЫЙ ДОХОД</t>
  </si>
  <si>
    <t>Единый сельскохозяйственный налог</t>
  </si>
  <si>
    <t>Налог на имущество физических лиц</t>
  </si>
  <si>
    <t>НАЛОГИ НА ИМУЩЕСТВО</t>
  </si>
  <si>
    <t>Земельный налог</t>
  </si>
  <si>
    <t>ПЛАТЕЖИ ПРИ ПОЛЬЗОВАНИИ ПРИРОДНЫМИ РЕСУРСАМИ</t>
  </si>
  <si>
    <t>Плата за негативное воздействие на окружающую среду</t>
  </si>
  <si>
    <t>Прочие субсидии бюджетам городских округов,</t>
  </si>
  <si>
    <t>Код бюджетной классификации РФ</t>
  </si>
  <si>
    <t>Наименование доходов</t>
  </si>
  <si>
    <t>Сумма в тысячах рублей</t>
  </si>
  <si>
    <t>Прочие субвенции бюджетам городских округов,</t>
  </si>
  <si>
    <t>ДОХОДЫ ОТ ИСПОЛЬЗОВАНИЯ ИМУЩЕСТВА, НАХОДЯЩЕГОСЯ В ГОСУДАРСТВЕННОЙ И МУНИЦИПАЛЬНОЙ СОБСТВЕННОСТИ</t>
  </si>
  <si>
    <t>ДОХОДЫ ОТ ПРОДАЖИ МАТЕРИАЛЬНЫХ И НЕМАТЕРИАЛЬНЫХ АКТИВОВ</t>
  </si>
  <si>
    <t>430</t>
  </si>
  <si>
    <t>ИТОГО ДОХОДОВ</t>
  </si>
  <si>
    <t>БЕЗВОЗМЕЗДНЫЕ ПОСТУПЛЕНИЯ</t>
  </si>
  <si>
    <t>Субвенции бюджетам городских округов на выполнение передаваемых полномочий субъектов Российской Федерации</t>
  </si>
  <si>
    <t xml:space="preserve">к Решению Думы муниципального образования Алапаевское </t>
  </si>
  <si>
    <t>Субвенции бюджетам городских округов на оплату жилищно - коммунальных услуг отдельным категориям граждан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</si>
  <si>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муниципальных бюджетных и автономных учреждений, а также имущества государственных и муниципальных унитарных предприятий, в том числе казенных)</t>
  </si>
  <si>
    <t>Свод доходов бюджета</t>
  </si>
  <si>
    <t>ДОХОДЫ ОТ ОКАЗАНИЯ ПЛАТНЫХ УСЛУГ (РАБОТ) И КОМПЕНСАЦИИ ЗАТРАТ ГОСУДАРСТВА</t>
  </si>
  <si>
    <t>04000</t>
  </si>
  <si>
    <t>Налог, взимаемый в связи с применением патентной системы налогообложения</t>
  </si>
  <si>
    <t>03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</si>
  <si>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</si>
  <si>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</si>
  <si>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16</t>
  </si>
  <si>
    <t>ШТРАФЫ, САНКЦИИ, ВОЗМЕЩЕНИЕ УЩЕРБА</t>
  </si>
  <si>
    <t>Платежи от государственных и муниципальных унитарных предприятий</t>
  </si>
  <si>
    <t>07000</t>
  </si>
  <si>
    <t>Доходы от компенсации затрат государства</t>
  </si>
  <si>
    <t xml:space="preserve">Доходы от оказания платных услуг (работ) </t>
  </si>
  <si>
    <t xml:space="preserve">от ___.20__ № </t>
  </si>
  <si>
    <t>140</t>
  </si>
  <si>
    <t xml:space="preserve">Налог, взимаемый в связи с применением упрощенной системы налогообложения
</t>
  </si>
  <si>
    <t>29999</t>
  </si>
  <si>
    <t>20000</t>
  </si>
  <si>
    <t>Субсидии бюджетам бюджетной системы Российской Федерации (межбюджетные субсидии)</t>
  </si>
  <si>
    <t>35250</t>
  </si>
  <si>
    <t>35118</t>
  </si>
  <si>
    <t>30024</t>
  </si>
  <si>
    <t>39999</t>
  </si>
  <si>
    <t>Приложение  № 2</t>
  </si>
  <si>
    <t xml:space="preserve">Приложение  № 3 </t>
  </si>
  <si>
    <t xml:space="preserve">Субвенции бюджетам бюджетной системы Российской Федерации
</t>
  </si>
  <si>
    <t xml:space="preserve">Субвенции бюджетам бюджетной системы Российской Федерации
 </t>
  </si>
  <si>
    <t>30022</t>
  </si>
  <si>
    <t>35120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</si>
  <si>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</si>
  <si>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городских округов на предоставление гражданам субсидий на оплату жилого помещения и коммунальных услуг</t>
  </si>
  <si>
    <t>150</t>
  </si>
  <si>
    <t>09000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</si>
  <si>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муниципальных бюджетных и автономных учреждений, а также имущества государственных и муниципальных унитарных предприятий, в том числе казенных)</t>
  </si>
  <si>
    <t>Административные штрафы, установленные законами субъектов Российской Федерации об административных правонарушениях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</si>
  <si>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</si>
  <si>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>07010</t>
  </si>
  <si>
    <t>07</t>
  </si>
  <si>
    <t>04050</t>
  </si>
  <si>
    <t>Прочие безвозмездные поступления в бюджеты городских округов</t>
  </si>
  <si>
    <t>10000</t>
  </si>
  <si>
    <t>Дотации бюджетам бюджетной системы Российской Федерации</t>
  </si>
  <si>
    <t>Доходы от продажи земельных участков, находящихся в государственной и муниципальной собственности</t>
  </si>
  <si>
    <t>Платежи в целях возмещения причиненного ущерба (убытков)</t>
  </si>
  <si>
    <t>11000</t>
  </si>
  <si>
    <t>Платежи, уплачиваемые в целях возмещения вреда</t>
  </si>
  <si>
    <t>Доходы от реализации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</si>
  <si>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35462</t>
  </si>
  <si>
    <t>Субвенции бюджетам городских округов на компенсацию отдельным категориям граждан оплаты взноса на капитальный ремонт общего имущества в многоквартирном доме</t>
  </si>
  <si>
    <t>Субвенции бюджетам городских округов на осуществление первичного воинского учета органами местного самоуправления поселений, муниципальных и городских округов</t>
  </si>
  <si>
    <t>Административные штрафы, установленные Кодексом Российской Федерации об административных правонарушениях</t>
  </si>
  <si>
    <t>25081</t>
  </si>
  <si>
    <t>25519</t>
  </si>
  <si>
    <t>Субсидии бюджетам городских округов на поддержку отрасли культуры</t>
  </si>
  <si>
    <t xml:space="preserve">  муниципального образования Алапаевское на 2024 год</t>
  </si>
  <si>
    <t>Субсидии бюджетам городских округов на государственную поддержку организаций, входящих в систему спортивной подготовки</t>
  </si>
  <si>
    <t>18</t>
  </si>
  <si>
    <t>Доходы бюджетов городских округов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</si>
  <si>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Доходы бюджетов городских округов от возврата организациями остатков субсидий прошлых лет</t>
  </si>
  <si>
    <t>19</t>
  </si>
  <si>
    <t>Возврат остатков субсидий, субвенций и иных межбюджетных трансфертов,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</si>
  <si>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</si>
  <si>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 xml:space="preserve">  муниципального образования Алапаевское на 2025 и 2026 годы</t>
  </si>
  <si>
    <t>Сумма на 2025 год        в тысячах рублей</t>
  </si>
  <si>
    <t>Сумма на 2026 год     в тысячах рублей</t>
  </si>
  <si>
    <t>05300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</si>
  <si>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</si>
  <si>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20300</t>
  </si>
  <si>
    <t>20303</t>
  </si>
  <si>
    <t>Субсидии бюджетам городских округов на обеспечение мероприятий по модернизации систем коммунальной инфраструктуры за счет средств, поступивших от публично-правовой компании «Фонд развития территорий»</t>
  </si>
  <si>
    <t>Субсидии бюджетам городских округов на обеспечение мероприятий по модернизации систем коммунальной инфраструктуры за счет средств бюджетов</t>
  </si>
  <si>
    <t>модернизация библиотек в части комплектования книжных фондов на условиях софинансирования из федерального бюджета</t>
  </si>
  <si>
    <t>государственная поддержка лучших сельских учреждений культуры и лучших работников сельских учреждений культуры на условиях софинансирования из федерального бюджета</t>
  </si>
  <si>
    <t>осуществление мероприятий по обеспечению питанием обучающихся в муниципальных общеобразовательных организациях</t>
  </si>
  <si>
    <t>осуществление мероприятий по обеспечению организации отдыха детей в каникулярное время, включая мероприятия по обеспечению безопасности их жизни и здоровья</t>
  </si>
  <si>
    <t>создание безопасных условий пребывания в муниципальных организациях отдыха детей и их оздоровления</t>
  </si>
  <si>
    <t>обеспечение условий реализации муниципальными общеобразовательными организациями образовательных программ естественно-научного цикла и профориентационной работы</t>
  </si>
  <si>
    <t>создание в образовательных организациях условий для получения детьми-инвалидами качественного образования</t>
  </si>
  <si>
    <t>создание в муниципальных общеобразовательных организациях условий для организации горячего питания обучающихся</t>
  </si>
  <si>
    <t>организация военно-патриотического воспитания и допризывной подготовки молодых граждан</t>
  </si>
  <si>
    <t>реализация мероприятий по поэтапному внедрению Всероссийского физкультурно-спортивного комплекса "Готов к труду и обороне" (ГТО)</t>
  </si>
  <si>
    <t>развитие сети муниципальных учреждений по работе с молодежью</t>
  </si>
  <si>
    <t>информатизация муниципальных музеев, в том числе приобретение компьютерного оборудования и лицензионного программного обеспечения, подключение музеев к сети "Интернет"</t>
  </si>
  <si>
    <t>информатизация муниципальных библиотек, приобретение компьютерного оборудования и лицензионного программного обеспечения, подключение муниципальных библиотек к информационно-телекоммуникационной сети "Интернет" и развитие системы библиотечного дела с учетом задачи расширения информационных технологий и оцифровки</t>
  </si>
  <si>
    <t>обустройство мест отдыха населения в Свердловской области</t>
  </si>
  <si>
    <t>поддержка реализации проектов по приоритетным направлениям работы с молодежью на территории Свердловской области</t>
  </si>
  <si>
    <t>осуществление государственных полномочий Свердловской области по хранению, комплектованию, учету и использованию архивных документов, относящихся к государственной собственности Свердловской области</t>
  </si>
  <si>
    <t>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</t>
  </si>
  <si>
    <t xml:space="preserve">осуществление государственного полномочия Свердловской области по определению перечня должностных лиц, уполномоченных составлять протоколы об административных правонарушениях, предусмотренных законом Свердловской области </t>
  </si>
  <si>
    <t>осуществление государственного полномочия Свердловской области по созданию административных комиссий</t>
  </si>
  <si>
    <t>осуществление государственного полномочия Свердловской области по предоставлению гражданам, проживающим на территории Свердловской области, меры социальной поддержки по частичному освобождению от платы за коммунальные услуги</t>
  </si>
  <si>
    <t>осуществление государственных полномочий Свердловской области по организации и обеспечению отдыха и оздоровления детей (за исключением детей-сирот и детей, оставшихся без попечения родителей, детей, находящихся в трудной жизненной ситуации) в учебное время, включая мероприятия по обеспечению безопасности их жизни и здоровья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</si>
  <si>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</si>
  <si>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</si>
  <si>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осуществление государственных полномочий Свердловской области по хранению, комплектованию, учету и использованию архивных документов, относящихся к государственной собственности Свердловской области</t>
  </si>
  <si>
    <t>осуществление государственного полномочия Свердловской области в сфере организации мероприятий при осуществлении деятельности по обращению с животными без владельцев</t>
  </si>
  <si>
    <t>осуществление государственного полномочия Свердловской области по организации проведения на территории Свердловской области мероприятий по предупреждению и ликвидации болезней животных</t>
  </si>
  <si>
    <t>финансовое обеспечение государственных гарантий реализации прав на получение общедоступного и бесплатного дошкольного, начального общего, основного общего, среднего общего образования в муниципальных общеобразовательных организациях и финансовое обеспечение дополнительного образования детей в муниципальных общеобразовательных организациях</t>
  </si>
  <si>
    <t>финансовое обеспечение государственных гарантий реализации прав на получение общедоступного и бесплатного дошкольного образования в муниципальных дошкольных образовательных организациях</t>
  </si>
</sst>
</file>

<file path=xl/styles.xml><?xml version="1.0" encoding="utf-8"?>
<styleSheet xmlns="http://schemas.openxmlformats.org/spreadsheetml/2006/main">
  <numFmts count="1">
    <numFmt numFmtId="164" formatCode="#,##0.0"/>
  </numFmts>
  <fonts count="16">
    <font>
      <sz val="10"/>
      <name val="Arial Cyr"/>
      <charset val="204"/>
    </font>
    <font>
      <sz val="8"/>
      <name val="Times New Roman CYR"/>
      <family val="1"/>
      <charset val="204"/>
    </font>
    <font>
      <sz val="11"/>
      <name val="Times New Roman CYR"/>
      <family val="1"/>
      <charset val="204"/>
    </font>
    <font>
      <b/>
      <sz val="14"/>
      <name val="Times New Roman CYR"/>
      <family val="1"/>
      <charset val="204"/>
    </font>
    <font>
      <sz val="10"/>
      <name val="Times New Roman CYR"/>
      <family val="1"/>
      <charset val="204"/>
    </font>
    <font>
      <sz val="12"/>
      <name val="Times New Roman CYR"/>
      <family val="1"/>
      <charset val="204"/>
    </font>
    <font>
      <sz val="10"/>
      <name val="Times New Roman"/>
      <family val="1"/>
      <charset val="204"/>
    </font>
    <font>
      <sz val="12"/>
      <name val="Times New Roman CYR"/>
      <charset val="204"/>
    </font>
    <font>
      <sz val="12"/>
      <name val="Times New Roman"/>
      <family val="1"/>
      <charset val="204"/>
    </font>
    <font>
      <b/>
      <sz val="12"/>
      <name val="Times New Roman CYR"/>
      <charset val="204"/>
    </font>
    <font>
      <b/>
      <sz val="14"/>
      <name val="Times New Roman CYR"/>
      <charset val="204"/>
    </font>
    <font>
      <sz val="14"/>
      <name val="Times New Roman CYR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4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50">
    <xf numFmtId="0" fontId="0" fillId="0" borderId="0" xfId="0"/>
    <xf numFmtId="0" fontId="1" fillId="0" borderId="0" xfId="0" applyFont="1"/>
    <xf numFmtId="49" fontId="1" fillId="0" borderId="0" xfId="0" applyNumberFormat="1" applyFont="1"/>
    <xf numFmtId="0" fontId="1" fillId="0" borderId="0" xfId="0" applyNumberFormat="1" applyFont="1" applyAlignment="1">
      <alignment wrapText="1"/>
    </xf>
    <xf numFmtId="0" fontId="2" fillId="0" borderId="0" xfId="0" applyNumberFormat="1" applyFont="1" applyAlignment="1">
      <alignment horizontal="right" wrapText="1"/>
    </xf>
    <xf numFmtId="0" fontId="4" fillId="0" borderId="1" xfId="0" applyFont="1" applyBorder="1" applyAlignment="1">
      <alignment horizontal="center"/>
    </xf>
    <xf numFmtId="0" fontId="4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164" fontId="5" fillId="0" borderId="2" xfId="0" applyNumberFormat="1" applyFont="1" applyBorder="1"/>
    <xf numFmtId="164" fontId="5" fillId="0" borderId="3" xfId="0" applyNumberFormat="1" applyFont="1" applyBorder="1"/>
    <xf numFmtId="164" fontId="5" fillId="0" borderId="4" xfId="0" applyNumberFormat="1" applyFont="1" applyBorder="1"/>
    <xf numFmtId="164" fontId="5" fillId="0" borderId="3" xfId="0" applyNumberFormat="1" applyFont="1" applyBorder="1" applyAlignment="1">
      <alignment horizontal="right"/>
    </xf>
    <xf numFmtId="164" fontId="5" fillId="0" borderId="4" xfId="0" applyNumberFormat="1" applyFont="1" applyBorder="1" applyAlignment="1">
      <alignment horizontal="right"/>
    </xf>
    <xf numFmtId="164" fontId="5" fillId="0" borderId="5" xfId="0" applyNumberFormat="1" applyFont="1" applyBorder="1" applyAlignment="1">
      <alignment horizontal="right"/>
    </xf>
    <xf numFmtId="164" fontId="7" fillId="0" borderId="3" xfId="0" applyNumberFormat="1" applyFont="1" applyFill="1" applyBorder="1" applyAlignment="1">
      <alignment horizontal="right"/>
    </xf>
    <xf numFmtId="164" fontId="5" fillId="0" borderId="3" xfId="0" applyNumberFormat="1" applyFont="1" applyFill="1" applyBorder="1" applyAlignment="1">
      <alignment horizontal="right"/>
    </xf>
    <xf numFmtId="164" fontId="9" fillId="0" borderId="1" xfId="0" applyNumberFormat="1" applyFont="1" applyBorder="1" applyAlignment="1">
      <alignment horizontal="right"/>
    </xf>
    <xf numFmtId="49" fontId="2" fillId="0" borderId="6" xfId="0" applyNumberFormat="1" applyFont="1" applyBorder="1" applyAlignment="1">
      <alignment horizontal="center" vertical="center"/>
    </xf>
    <xf numFmtId="49" fontId="2" fillId="0" borderId="7" xfId="0" applyNumberFormat="1" applyFont="1" applyBorder="1" applyAlignment="1">
      <alignment horizontal="center" vertical="center"/>
    </xf>
    <xf numFmtId="49" fontId="2" fillId="0" borderId="8" xfId="0" applyNumberFormat="1" applyFont="1" applyBorder="1" applyAlignment="1">
      <alignment horizontal="center" vertical="center"/>
    </xf>
    <xf numFmtId="49" fontId="2" fillId="0" borderId="9" xfId="0" applyNumberFormat="1" applyFont="1" applyBorder="1" applyAlignment="1">
      <alignment horizontal="center" vertical="center"/>
    </xf>
    <xf numFmtId="49" fontId="2" fillId="0" borderId="10" xfId="0" applyNumberFormat="1" applyFont="1" applyBorder="1" applyAlignment="1">
      <alignment horizontal="center" vertical="center"/>
    </xf>
    <xf numFmtId="49" fontId="2" fillId="0" borderId="11" xfId="0" applyNumberFormat="1" applyFont="1" applyBorder="1" applyAlignment="1">
      <alignment horizontal="center" vertical="center"/>
    </xf>
    <xf numFmtId="49" fontId="2" fillId="0" borderId="12" xfId="0" applyNumberFormat="1" applyFont="1" applyBorder="1" applyAlignment="1">
      <alignment horizontal="center" vertical="center"/>
    </xf>
    <xf numFmtId="49" fontId="2" fillId="0" borderId="13" xfId="0" applyNumberFormat="1" applyFont="1" applyBorder="1" applyAlignment="1">
      <alignment horizontal="center" vertical="center"/>
    </xf>
    <xf numFmtId="49" fontId="2" fillId="0" borderId="14" xfId="0" applyNumberFormat="1" applyFont="1" applyBorder="1" applyAlignment="1">
      <alignment horizontal="center" vertical="center"/>
    </xf>
    <xf numFmtId="49" fontId="2" fillId="0" borderId="15" xfId="0" applyNumberFormat="1" applyFont="1" applyBorder="1" applyAlignment="1">
      <alignment horizontal="center" vertical="center"/>
    </xf>
    <xf numFmtId="49" fontId="2" fillId="0" borderId="16" xfId="0" applyNumberFormat="1" applyFont="1" applyBorder="1" applyAlignment="1">
      <alignment horizontal="center" vertical="center"/>
    </xf>
    <xf numFmtId="49" fontId="2" fillId="0" borderId="17" xfId="0" applyNumberFormat="1" applyFont="1" applyBorder="1" applyAlignment="1">
      <alignment horizontal="center" vertical="center"/>
    </xf>
    <xf numFmtId="49" fontId="2" fillId="0" borderId="18" xfId="0" applyNumberFormat="1" applyFont="1" applyBorder="1" applyAlignment="1">
      <alignment horizontal="center" vertical="center"/>
    </xf>
    <xf numFmtId="49" fontId="2" fillId="0" borderId="19" xfId="0" applyNumberFormat="1" applyFont="1" applyBorder="1" applyAlignment="1">
      <alignment horizontal="center" vertical="center"/>
    </xf>
    <xf numFmtId="49" fontId="2" fillId="0" borderId="20" xfId="0" applyNumberFormat="1" applyFont="1" applyBorder="1" applyAlignment="1">
      <alignment horizontal="center" vertical="center"/>
    </xf>
    <xf numFmtId="49" fontId="2" fillId="0" borderId="21" xfId="0" applyNumberFormat="1" applyFont="1" applyBorder="1" applyAlignment="1">
      <alignment horizontal="center" vertical="center"/>
    </xf>
    <xf numFmtId="0" fontId="7" fillId="0" borderId="18" xfId="0" applyNumberFormat="1" applyFont="1" applyBorder="1" applyAlignment="1">
      <alignment horizontal="left" vertical="center" wrapText="1"/>
    </xf>
    <xf numFmtId="0" fontId="5" fillId="0" borderId="14" xfId="0" applyNumberFormat="1" applyFont="1" applyBorder="1" applyAlignment="1">
      <alignment horizontal="left" vertical="center" wrapText="1"/>
    </xf>
    <xf numFmtId="0" fontId="7" fillId="0" borderId="14" xfId="0" applyNumberFormat="1" applyFont="1" applyBorder="1" applyAlignment="1">
      <alignment horizontal="left" vertical="center" wrapText="1"/>
    </xf>
    <xf numFmtId="49" fontId="5" fillId="0" borderId="14" xfId="0" applyNumberFormat="1" applyFont="1" applyBorder="1" applyAlignment="1">
      <alignment horizontal="left" vertical="center" wrapText="1"/>
    </xf>
    <xf numFmtId="0" fontId="8" fillId="0" borderId="22" xfId="0" applyFont="1" applyBorder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0" fontId="8" fillId="0" borderId="3" xfId="0" applyFont="1" applyBorder="1" applyAlignment="1">
      <alignment horizontal="left" vertical="center" wrapText="1"/>
    </xf>
    <xf numFmtId="49" fontId="5" fillId="0" borderId="18" xfId="0" applyNumberFormat="1" applyFont="1" applyBorder="1" applyAlignment="1">
      <alignment horizontal="left" vertical="center" wrapText="1"/>
    </xf>
    <xf numFmtId="0" fontId="8" fillId="0" borderId="0" xfId="0" applyFont="1" applyBorder="1" applyAlignment="1">
      <alignment horizontal="left" vertical="center"/>
    </xf>
    <xf numFmtId="0" fontId="8" fillId="0" borderId="0" xfId="0" applyFont="1" applyBorder="1" applyAlignment="1">
      <alignment horizontal="left" vertical="center" wrapText="1"/>
    </xf>
    <xf numFmtId="0" fontId="5" fillId="0" borderId="3" xfId="0" applyNumberFormat="1" applyFont="1" applyBorder="1" applyAlignment="1">
      <alignment horizontal="left" vertical="center" wrapText="1"/>
    </xf>
    <xf numFmtId="0" fontId="8" fillId="0" borderId="3" xfId="0" applyFont="1" applyBorder="1" applyAlignment="1">
      <alignment horizontal="left" vertical="center"/>
    </xf>
    <xf numFmtId="49" fontId="5" fillId="0" borderId="1" xfId="0" applyNumberFormat="1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/>
    </xf>
    <xf numFmtId="49" fontId="2" fillId="0" borderId="0" xfId="0" applyNumberFormat="1" applyFont="1" applyBorder="1" applyAlignment="1">
      <alignment horizontal="center" vertical="center"/>
    </xf>
    <xf numFmtId="49" fontId="5" fillId="0" borderId="0" xfId="0" applyNumberFormat="1" applyFont="1" applyBorder="1" applyAlignment="1">
      <alignment horizontal="left" vertical="center" wrapText="1"/>
    </xf>
    <xf numFmtId="164" fontId="9" fillId="0" borderId="0" xfId="0" applyNumberFormat="1" applyFont="1" applyBorder="1" applyAlignment="1">
      <alignment horizontal="right"/>
    </xf>
    <xf numFmtId="0" fontId="4" fillId="0" borderId="23" xfId="0" applyFont="1" applyBorder="1" applyAlignment="1">
      <alignment horizontal="center"/>
    </xf>
    <xf numFmtId="164" fontId="5" fillId="0" borderId="5" xfId="0" applyNumberFormat="1" applyFont="1" applyFill="1" applyBorder="1" applyAlignment="1">
      <alignment horizontal="right"/>
    </xf>
    <xf numFmtId="1" fontId="2" fillId="0" borderId="2" xfId="0" applyNumberFormat="1" applyFont="1" applyBorder="1" applyAlignment="1">
      <alignment horizontal="center" vertical="center"/>
    </xf>
    <xf numFmtId="1" fontId="2" fillId="0" borderId="3" xfId="0" applyNumberFormat="1" applyFont="1" applyBorder="1" applyAlignment="1">
      <alignment horizontal="center" vertical="center"/>
    </xf>
    <xf numFmtId="1" fontId="2" fillId="0" borderId="1" xfId="0" applyNumberFormat="1" applyFont="1" applyBorder="1" applyAlignment="1">
      <alignment horizontal="center" vertical="center"/>
    </xf>
    <xf numFmtId="164" fontId="5" fillId="0" borderId="5" xfId="0" applyNumberFormat="1" applyFont="1" applyFill="1" applyBorder="1"/>
    <xf numFmtId="49" fontId="2" fillId="0" borderId="24" xfId="0" applyNumberFormat="1" applyFont="1" applyBorder="1" applyAlignment="1">
      <alignment horizontal="center" vertical="center"/>
    </xf>
    <xf numFmtId="0" fontId="8" fillId="0" borderId="14" xfId="0" applyFont="1" applyBorder="1" applyAlignment="1">
      <alignment horizontal="left" vertical="center" wrapText="1"/>
    </xf>
    <xf numFmtId="49" fontId="2" fillId="0" borderId="25" xfId="0" applyNumberFormat="1" applyFont="1" applyBorder="1" applyAlignment="1">
      <alignment horizontal="center" vertical="center"/>
    </xf>
    <xf numFmtId="0" fontId="11" fillId="0" borderId="0" xfId="0" applyFont="1"/>
    <xf numFmtId="49" fontId="11" fillId="0" borderId="0" xfId="0" applyNumberFormat="1" applyFont="1"/>
    <xf numFmtId="0" fontId="4" fillId="0" borderId="26" xfId="0" applyFont="1" applyBorder="1" applyAlignment="1">
      <alignment horizontal="center"/>
    </xf>
    <xf numFmtId="164" fontId="5" fillId="0" borderId="27" xfId="0" applyNumberFormat="1" applyFont="1" applyBorder="1" applyAlignment="1">
      <alignment horizontal="right"/>
    </xf>
    <xf numFmtId="164" fontId="5" fillId="0" borderId="28" xfId="0" applyNumberFormat="1" applyFont="1" applyBorder="1" applyAlignment="1">
      <alignment horizontal="right"/>
    </xf>
    <xf numFmtId="164" fontId="5" fillId="0" borderId="29" xfId="0" applyNumberFormat="1" applyFont="1" applyBorder="1" applyAlignment="1">
      <alignment horizontal="right"/>
    </xf>
    <xf numFmtId="164" fontId="5" fillId="0" borderId="27" xfId="0" applyNumberFormat="1" applyFont="1" applyFill="1" applyBorder="1" applyAlignment="1">
      <alignment horizontal="right"/>
    </xf>
    <xf numFmtId="164" fontId="7" fillId="0" borderId="27" xfId="0" applyNumberFormat="1" applyFont="1" applyFill="1" applyBorder="1" applyAlignment="1">
      <alignment horizontal="right"/>
    </xf>
    <xf numFmtId="164" fontId="5" fillId="0" borderId="29" xfId="0" applyNumberFormat="1" applyFont="1" applyFill="1" applyBorder="1" applyAlignment="1">
      <alignment horizontal="right"/>
    </xf>
    <xf numFmtId="164" fontId="9" fillId="0" borderId="26" xfId="0" applyNumberFormat="1" applyFont="1" applyBorder="1" applyAlignment="1">
      <alignment horizontal="right"/>
    </xf>
    <xf numFmtId="164" fontId="8" fillId="0" borderId="5" xfId="0" applyNumberFormat="1" applyFont="1" applyBorder="1" applyAlignment="1">
      <alignment horizontal="right"/>
    </xf>
    <xf numFmtId="164" fontId="8" fillId="0" borderId="3" xfId="0" applyNumberFormat="1" applyFont="1" applyBorder="1" applyAlignment="1">
      <alignment horizontal="right"/>
    </xf>
    <xf numFmtId="164" fontId="5" fillId="0" borderId="30" xfId="0" applyNumberFormat="1" applyFont="1" applyBorder="1" applyAlignment="1">
      <alignment horizontal="right"/>
    </xf>
    <xf numFmtId="0" fontId="6" fillId="0" borderId="1" xfId="0" applyNumberFormat="1" applyFont="1" applyBorder="1" applyAlignment="1">
      <alignment horizontal="center" vertical="center"/>
    </xf>
    <xf numFmtId="164" fontId="12" fillId="0" borderId="1" xfId="0" applyNumberFormat="1" applyFont="1" applyBorder="1" applyAlignment="1">
      <alignment horizontal="right"/>
    </xf>
    <xf numFmtId="0" fontId="5" fillId="0" borderId="1" xfId="0" applyFont="1" applyBorder="1" applyAlignment="1">
      <alignment horizontal="center" vertical="center" wrapText="1"/>
    </xf>
    <xf numFmtId="0" fontId="5" fillId="0" borderId="26" xfId="0" applyFont="1" applyBorder="1" applyAlignment="1">
      <alignment horizontal="center" vertical="center" wrapText="1"/>
    </xf>
    <xf numFmtId="1" fontId="2" fillId="0" borderId="3" xfId="0" applyNumberFormat="1" applyFont="1" applyFill="1" applyBorder="1" applyAlignment="1">
      <alignment horizontal="center" vertical="center"/>
    </xf>
    <xf numFmtId="49" fontId="2" fillId="0" borderId="10" xfId="0" applyNumberFormat="1" applyFont="1" applyFill="1" applyBorder="1" applyAlignment="1">
      <alignment horizontal="center" vertical="center"/>
    </xf>
    <xf numFmtId="49" fontId="2" fillId="0" borderId="11" xfId="0" applyNumberFormat="1" applyFont="1" applyFill="1" applyBorder="1" applyAlignment="1">
      <alignment horizontal="center" vertical="center"/>
    </xf>
    <xf numFmtId="49" fontId="2" fillId="0" borderId="14" xfId="0" applyNumberFormat="1" applyFont="1" applyFill="1" applyBorder="1" applyAlignment="1">
      <alignment horizontal="center" vertical="center"/>
    </xf>
    <xf numFmtId="0" fontId="5" fillId="0" borderId="3" xfId="0" applyNumberFormat="1" applyFont="1" applyFill="1" applyBorder="1" applyAlignment="1">
      <alignment horizontal="left" vertical="center" wrapText="1"/>
    </xf>
    <xf numFmtId="164" fontId="8" fillId="0" borderId="3" xfId="0" applyNumberFormat="1" applyFont="1" applyFill="1" applyBorder="1" applyAlignment="1">
      <alignment horizontal="right"/>
    </xf>
    <xf numFmtId="0" fontId="0" fillId="0" borderId="0" xfId="0" applyFill="1"/>
    <xf numFmtId="1" fontId="2" fillId="0" borderId="4" xfId="0" applyNumberFormat="1" applyFont="1" applyBorder="1" applyAlignment="1">
      <alignment horizontal="center" vertical="center"/>
    </xf>
    <xf numFmtId="164" fontId="7" fillId="0" borderId="4" xfId="0" applyNumberFormat="1" applyFont="1" applyFill="1" applyBorder="1" applyAlignment="1">
      <alignment horizontal="right"/>
    </xf>
    <xf numFmtId="0" fontId="5" fillId="0" borderId="3" xfId="0" applyNumberFormat="1" applyFont="1" applyFill="1" applyBorder="1" applyAlignment="1">
      <alignment wrapText="1"/>
    </xf>
    <xf numFmtId="0" fontId="8" fillId="0" borderId="0" xfId="0" applyNumberFormat="1" applyFont="1" applyBorder="1" applyAlignment="1">
      <alignment horizontal="left" vertical="center" wrapText="1"/>
    </xf>
    <xf numFmtId="164" fontId="13" fillId="0" borderId="0" xfId="0" applyNumberFormat="1" applyFont="1" applyAlignment="1">
      <alignment horizontal="center" vertical="center"/>
    </xf>
    <xf numFmtId="164" fontId="13" fillId="0" borderId="11" xfId="0" applyNumberFormat="1" applyFont="1" applyBorder="1" applyAlignment="1">
      <alignment horizontal="center" vertical="center"/>
    </xf>
    <xf numFmtId="164" fontId="14" fillId="0" borderId="11" xfId="0" applyNumberFormat="1" applyFont="1" applyBorder="1" applyAlignment="1">
      <alignment horizontal="center" vertical="center"/>
    </xf>
    <xf numFmtId="164" fontId="14" fillId="0" borderId="0" xfId="0" applyNumberFormat="1" applyFont="1" applyAlignment="1">
      <alignment horizontal="center" vertical="center"/>
    </xf>
    <xf numFmtId="0" fontId="15" fillId="0" borderId="0" xfId="0" applyFont="1"/>
    <xf numFmtId="49" fontId="2" fillId="0" borderId="15" xfId="0" applyNumberFormat="1" applyFont="1" applyBorder="1" applyAlignment="1">
      <alignment horizontal="center" vertical="center"/>
    </xf>
    <xf numFmtId="49" fontId="2" fillId="0" borderId="10" xfId="0" applyNumberFormat="1" applyFont="1" applyBorder="1" applyAlignment="1">
      <alignment horizontal="center" vertical="center"/>
    </xf>
    <xf numFmtId="49" fontId="2" fillId="0" borderId="15" xfId="0" applyNumberFormat="1" applyFont="1" applyBorder="1" applyAlignment="1">
      <alignment horizontal="center" vertical="center"/>
    </xf>
    <xf numFmtId="49" fontId="2" fillId="0" borderId="10" xfId="0" applyNumberFormat="1" applyFont="1" applyBorder="1" applyAlignment="1">
      <alignment horizontal="center" vertical="center"/>
    </xf>
    <xf numFmtId="0" fontId="8" fillId="0" borderId="34" xfId="0" applyFont="1" applyBorder="1" applyAlignment="1">
      <alignment horizontal="left" vertical="center" wrapText="1"/>
    </xf>
    <xf numFmtId="0" fontId="8" fillId="0" borderId="14" xfId="0" applyFont="1" applyFill="1" applyBorder="1" applyAlignment="1">
      <alignment horizontal="left" vertical="center" wrapText="1"/>
    </xf>
    <xf numFmtId="49" fontId="2" fillId="0" borderId="10" xfId="0" applyNumberFormat="1" applyFont="1" applyBorder="1" applyAlignment="1">
      <alignment horizontal="center" vertical="center"/>
    </xf>
    <xf numFmtId="49" fontId="2" fillId="0" borderId="10" xfId="0" applyNumberFormat="1" applyFont="1" applyFill="1" applyBorder="1" applyAlignment="1">
      <alignment horizontal="center" vertical="center"/>
    </xf>
    <xf numFmtId="49" fontId="2" fillId="0" borderId="12" xfId="0" applyNumberFormat="1" applyFont="1" applyFill="1" applyBorder="1" applyAlignment="1">
      <alignment horizontal="center" vertical="center"/>
    </xf>
    <xf numFmtId="49" fontId="1" fillId="0" borderId="0" xfId="0" applyNumberFormat="1" applyFont="1" applyFill="1"/>
    <xf numFmtId="49" fontId="2" fillId="0" borderId="15" xfId="0" applyNumberFormat="1" applyFont="1" applyBorder="1" applyAlignment="1">
      <alignment horizontal="center" vertical="center"/>
    </xf>
    <xf numFmtId="49" fontId="2" fillId="0" borderId="10" xfId="0" applyNumberFormat="1" applyFont="1" applyBorder="1" applyAlignment="1">
      <alignment horizontal="center" vertical="center"/>
    </xf>
    <xf numFmtId="49" fontId="2" fillId="0" borderId="10" xfId="0" applyNumberFormat="1" applyFont="1" applyFill="1" applyBorder="1" applyAlignment="1">
      <alignment horizontal="center" vertical="center"/>
    </xf>
    <xf numFmtId="49" fontId="2" fillId="0" borderId="15" xfId="0" applyNumberFormat="1" applyFont="1" applyBorder="1" applyAlignment="1">
      <alignment horizontal="center" vertical="center"/>
    </xf>
    <xf numFmtId="49" fontId="2" fillId="0" borderId="10" xfId="0" applyNumberFormat="1" applyFont="1" applyBorder="1" applyAlignment="1">
      <alignment horizontal="center" vertical="center"/>
    </xf>
    <xf numFmtId="49" fontId="2" fillId="0" borderId="15" xfId="0" applyNumberFormat="1" applyFont="1" applyFill="1" applyBorder="1" applyAlignment="1">
      <alignment horizontal="center" vertical="center"/>
    </xf>
    <xf numFmtId="49" fontId="2" fillId="0" borderId="10" xfId="0" applyNumberFormat="1" applyFont="1" applyFill="1" applyBorder="1" applyAlignment="1">
      <alignment horizontal="center" vertical="center"/>
    </xf>
    <xf numFmtId="0" fontId="5" fillId="0" borderId="14" xfId="0" applyNumberFormat="1" applyFont="1" applyFill="1" applyBorder="1" applyAlignment="1">
      <alignment wrapText="1"/>
    </xf>
    <xf numFmtId="0" fontId="8" fillId="0" borderId="11" xfId="0" applyNumberFormat="1" applyFont="1" applyBorder="1" applyAlignment="1">
      <alignment horizontal="left" vertical="center" wrapText="1"/>
    </xf>
    <xf numFmtId="164" fontId="7" fillId="0" borderId="5" xfId="0" applyNumberFormat="1" applyFont="1" applyFill="1" applyBorder="1" applyAlignment="1">
      <alignment horizontal="right"/>
    </xf>
    <xf numFmtId="0" fontId="5" fillId="0" borderId="14" xfId="0" applyNumberFormat="1" applyFont="1" applyFill="1" applyBorder="1" applyAlignment="1">
      <alignment horizontal="left" vertical="center" wrapText="1"/>
    </xf>
    <xf numFmtId="0" fontId="8" fillId="0" borderId="22" xfId="0" applyNumberFormat="1" applyFont="1" applyBorder="1" applyAlignment="1">
      <alignment horizontal="left" vertical="center" wrapText="1"/>
    </xf>
    <xf numFmtId="49" fontId="2" fillId="0" borderId="15" xfId="0" applyNumberFormat="1" applyFont="1" applyFill="1" applyBorder="1" applyAlignment="1">
      <alignment horizontal="center" vertical="center"/>
    </xf>
    <xf numFmtId="49" fontId="2" fillId="0" borderId="10" xfId="0" applyNumberFormat="1" applyFont="1" applyFill="1" applyBorder="1" applyAlignment="1">
      <alignment horizontal="center" vertical="center"/>
    </xf>
    <xf numFmtId="49" fontId="2" fillId="0" borderId="10" xfId="0" applyNumberFormat="1" applyFont="1" applyBorder="1" applyAlignment="1">
      <alignment horizontal="center" vertical="center"/>
    </xf>
    <xf numFmtId="49" fontId="2" fillId="0" borderId="35" xfId="0" applyNumberFormat="1" applyFont="1" applyBorder="1" applyAlignment="1">
      <alignment horizontal="center" vertical="center"/>
    </xf>
    <xf numFmtId="0" fontId="5" fillId="0" borderId="38" xfId="0" applyNumberFormat="1" applyFont="1" applyBorder="1" applyAlignment="1">
      <alignment horizontal="left" vertical="center" wrapText="1"/>
    </xf>
    <xf numFmtId="164" fontId="5" fillId="0" borderId="39" xfId="0" applyNumberFormat="1" applyFont="1" applyFill="1" applyBorder="1" applyAlignment="1">
      <alignment horizontal="right"/>
    </xf>
    <xf numFmtId="164" fontId="8" fillId="0" borderId="4" xfId="0" applyNumberFormat="1" applyFont="1" applyBorder="1" applyAlignment="1">
      <alignment horizontal="right"/>
    </xf>
    <xf numFmtId="49" fontId="2" fillId="0" borderId="15" xfId="0" applyNumberFormat="1" applyFont="1" applyBorder="1" applyAlignment="1">
      <alignment horizontal="center" vertical="center"/>
    </xf>
    <xf numFmtId="49" fontId="2" fillId="0" borderId="10" xfId="0" applyNumberFormat="1" applyFont="1" applyBorder="1" applyAlignment="1">
      <alignment horizontal="center" vertical="center"/>
    </xf>
    <xf numFmtId="49" fontId="2" fillId="0" borderId="10" xfId="0" applyNumberFormat="1" applyFont="1" applyFill="1" applyBorder="1" applyAlignment="1">
      <alignment horizontal="center" vertical="center"/>
    </xf>
    <xf numFmtId="49" fontId="2" fillId="0" borderId="15" xfId="0" applyNumberFormat="1" applyFont="1" applyBorder="1" applyAlignment="1">
      <alignment horizontal="center" vertical="center"/>
    </xf>
    <xf numFmtId="49" fontId="2" fillId="0" borderId="10" xfId="0" applyNumberFormat="1" applyFont="1" applyBorder="1" applyAlignment="1">
      <alignment horizontal="center" vertical="center"/>
    </xf>
    <xf numFmtId="49" fontId="2" fillId="0" borderId="15" xfId="0" applyNumberFormat="1" applyFont="1" applyFill="1" applyBorder="1" applyAlignment="1">
      <alignment horizontal="center" vertical="center"/>
    </xf>
    <xf numFmtId="49" fontId="2" fillId="0" borderId="10" xfId="0" applyNumberFormat="1" applyFont="1" applyFill="1" applyBorder="1" applyAlignment="1">
      <alignment horizontal="center" vertical="center"/>
    </xf>
    <xf numFmtId="49" fontId="2" fillId="0" borderId="24" xfId="0" applyNumberFormat="1" applyFont="1" applyBorder="1" applyAlignment="1">
      <alignment horizontal="center" vertical="center"/>
    </xf>
    <xf numFmtId="49" fontId="2" fillId="0" borderId="16" xfId="0" applyNumberFormat="1" applyFont="1" applyBorder="1" applyAlignment="1">
      <alignment horizontal="center" vertical="center"/>
    </xf>
    <xf numFmtId="0" fontId="11" fillId="0" borderId="0" xfId="0" applyFont="1" applyAlignment="1">
      <alignment horizontal="left" wrapText="1"/>
    </xf>
    <xf numFmtId="0" fontId="11" fillId="0" borderId="0" xfId="0" applyFont="1" applyAlignment="1">
      <alignment horizontal="center"/>
    </xf>
    <xf numFmtId="0" fontId="11" fillId="0" borderId="0" xfId="0" applyNumberFormat="1" applyFont="1" applyAlignment="1">
      <alignment horizontal="left" wrapText="1"/>
    </xf>
    <xf numFmtId="0" fontId="6" fillId="0" borderId="21" xfId="0" applyFont="1" applyBorder="1" applyAlignment="1">
      <alignment horizontal="center" vertical="center" wrapText="1"/>
    </xf>
    <xf numFmtId="0" fontId="6" fillId="0" borderId="31" xfId="0" applyFont="1" applyBorder="1" applyAlignment="1">
      <alignment horizontal="center" vertical="center" wrapText="1"/>
    </xf>
    <xf numFmtId="49" fontId="2" fillId="0" borderId="15" xfId="0" applyNumberFormat="1" applyFont="1" applyBorder="1" applyAlignment="1">
      <alignment horizontal="center" vertical="center" shrinkToFit="1"/>
    </xf>
    <xf numFmtId="49" fontId="2" fillId="0" borderId="10" xfId="0" applyNumberFormat="1" applyFont="1" applyBorder="1" applyAlignment="1">
      <alignment horizontal="center" vertical="center" shrinkToFit="1"/>
    </xf>
    <xf numFmtId="49" fontId="2" fillId="0" borderId="32" xfId="0" applyNumberFormat="1" applyFont="1" applyBorder="1" applyAlignment="1">
      <alignment horizontal="center" vertical="center"/>
    </xf>
    <xf numFmtId="49" fontId="2" fillId="0" borderId="7" xfId="0" applyNumberFormat="1" applyFont="1" applyBorder="1" applyAlignment="1">
      <alignment horizontal="center" vertical="center"/>
    </xf>
    <xf numFmtId="0" fontId="2" fillId="0" borderId="0" xfId="0" applyNumberFormat="1" applyFont="1" applyAlignment="1">
      <alignment horizontal="right" wrapText="1"/>
    </xf>
    <xf numFmtId="0" fontId="2" fillId="0" borderId="0" xfId="0" applyFont="1" applyAlignment="1">
      <alignment horizontal="right"/>
    </xf>
    <xf numFmtId="0" fontId="8" fillId="0" borderId="21" xfId="0" applyFont="1" applyBorder="1" applyAlignment="1">
      <alignment horizontal="center" vertical="center" wrapText="1"/>
    </xf>
    <xf numFmtId="0" fontId="8" fillId="0" borderId="31" xfId="0" applyFont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10" fillId="0" borderId="0" xfId="0" applyFont="1" applyAlignment="1">
      <alignment horizontal="center"/>
    </xf>
    <xf numFmtId="49" fontId="2" fillId="0" borderId="33" xfId="0" applyNumberFormat="1" applyFont="1" applyBorder="1" applyAlignment="1">
      <alignment horizontal="center" vertical="center"/>
    </xf>
    <xf numFmtId="49" fontId="2" fillId="0" borderId="19" xfId="0" applyNumberFormat="1" applyFont="1" applyBorder="1" applyAlignment="1">
      <alignment horizontal="center" vertical="center"/>
    </xf>
    <xf numFmtId="49" fontId="2" fillId="0" borderId="36" xfId="0" applyNumberFormat="1" applyFont="1" applyBorder="1" applyAlignment="1">
      <alignment horizontal="center" vertical="center"/>
    </xf>
    <xf numFmtId="49" fontId="2" fillId="0" borderId="37" xfId="0" applyNumberFormat="1" applyFont="1" applyBorder="1" applyAlignment="1">
      <alignment horizontal="center" vertical="center"/>
    </xf>
    <xf numFmtId="0" fontId="11" fillId="0" borderId="0" xfId="0" applyNumberFormat="1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103"/>
  <sheetViews>
    <sheetView tabSelected="1" topLeftCell="A78" zoomScale="110" zoomScaleNormal="110" workbookViewId="0">
      <selection activeCell="J81" sqref="J81"/>
    </sheetView>
  </sheetViews>
  <sheetFormatPr defaultColWidth="9.109375" defaultRowHeight="10.199999999999999"/>
  <cols>
    <col min="1" max="1" width="5" style="1" customWidth="1"/>
    <col min="2" max="2" width="4.44140625" style="1" bestFit="1" customWidth="1"/>
    <col min="3" max="3" width="2.109375" style="1" bestFit="1" customWidth="1"/>
    <col min="4" max="4" width="3.33203125" style="1" bestFit="1" customWidth="1"/>
    <col min="5" max="5" width="2.88671875" style="1" customWidth="1"/>
    <col min="6" max="6" width="3.5546875" style="1" customWidth="1"/>
    <col min="7" max="7" width="2.6640625" style="1" customWidth="1"/>
    <col min="8" max="8" width="5.5546875" style="1" customWidth="1"/>
    <col min="9" max="9" width="4.21875" style="2" customWidth="1"/>
    <col min="10" max="10" width="51.21875" style="3" customWidth="1"/>
    <col min="11" max="11" width="13.33203125" style="1" bestFit="1" customWidth="1"/>
    <col min="12" max="12" width="7" style="1" customWidth="1"/>
    <col min="13" max="13" width="9.109375" style="1" hidden="1" customWidth="1"/>
    <col min="14" max="14" width="2.6640625" style="1" customWidth="1"/>
    <col min="15" max="16384" width="9.109375" style="1"/>
  </cols>
  <sheetData>
    <row r="1" spans="1:11" ht="13.8">
      <c r="J1" s="139" t="s">
        <v>73</v>
      </c>
      <c r="K1" s="139"/>
    </row>
    <row r="2" spans="1:11" ht="12.75" customHeight="1">
      <c r="J2" s="140" t="s">
        <v>47</v>
      </c>
      <c r="K2" s="140"/>
    </row>
    <row r="3" spans="1:11" ht="15.75" customHeight="1">
      <c r="J3" s="139" t="s">
        <v>63</v>
      </c>
      <c r="K3" s="139"/>
    </row>
    <row r="4" spans="1:11" ht="9.75" customHeight="1">
      <c r="J4" s="4"/>
      <c r="K4" s="4"/>
    </row>
    <row r="5" spans="1:11" ht="15.75" customHeight="1">
      <c r="A5" s="144" t="s">
        <v>50</v>
      </c>
      <c r="B5" s="144"/>
      <c r="C5" s="144"/>
      <c r="D5" s="144"/>
      <c r="E5" s="144"/>
      <c r="F5" s="144"/>
      <c r="G5" s="144"/>
      <c r="H5" s="144"/>
      <c r="I5" s="144"/>
      <c r="J5" s="144"/>
      <c r="K5" s="144"/>
    </row>
    <row r="6" spans="1:11" ht="11.25" customHeight="1">
      <c r="A6" s="143" t="s">
        <v>104</v>
      </c>
      <c r="B6" s="143"/>
      <c r="C6" s="143"/>
      <c r="D6" s="143"/>
      <c r="E6" s="143"/>
      <c r="F6" s="143"/>
      <c r="G6" s="143"/>
      <c r="H6" s="143"/>
      <c r="I6" s="143"/>
      <c r="J6" s="143"/>
      <c r="K6" s="143"/>
    </row>
    <row r="7" spans="1:11" ht="6.75" customHeight="1">
      <c r="A7" s="143"/>
      <c r="B7" s="143"/>
      <c r="C7" s="143"/>
      <c r="D7" s="143"/>
      <c r="E7" s="143"/>
      <c r="F7" s="143"/>
      <c r="G7" s="143"/>
      <c r="H7" s="143"/>
      <c r="I7" s="143"/>
      <c r="J7" s="143"/>
      <c r="K7" s="143"/>
    </row>
    <row r="8" spans="1:11" ht="2.25" hidden="1" customHeight="1">
      <c r="A8" s="143"/>
      <c r="B8" s="143"/>
      <c r="C8" s="143"/>
      <c r="D8" s="143"/>
      <c r="E8" s="143"/>
      <c r="F8" s="143"/>
      <c r="G8" s="143"/>
      <c r="H8" s="143"/>
      <c r="I8" s="143"/>
      <c r="J8" s="143"/>
      <c r="K8" s="143"/>
    </row>
    <row r="9" spans="1:11" ht="9.75" customHeight="1" thickBot="1"/>
    <row r="10" spans="1:11" ht="10.8" hidden="1" thickBot="1"/>
    <row r="11" spans="1:11" ht="78.599999999999994" thickBot="1">
      <c r="A11" s="74" t="s">
        <v>5</v>
      </c>
      <c r="B11" s="141" t="s">
        <v>37</v>
      </c>
      <c r="C11" s="141"/>
      <c r="D11" s="141"/>
      <c r="E11" s="141"/>
      <c r="F11" s="141"/>
      <c r="G11" s="141"/>
      <c r="H11" s="141"/>
      <c r="I11" s="142"/>
      <c r="J11" s="7" t="s">
        <v>38</v>
      </c>
      <c r="K11" s="74" t="s">
        <v>39</v>
      </c>
    </row>
    <row r="12" spans="1:11" ht="12" customHeight="1" thickBot="1">
      <c r="A12" s="50">
        <v>1</v>
      </c>
      <c r="B12" s="133">
        <v>2</v>
      </c>
      <c r="C12" s="133"/>
      <c r="D12" s="133"/>
      <c r="E12" s="133"/>
      <c r="F12" s="133"/>
      <c r="G12" s="133"/>
      <c r="H12" s="133"/>
      <c r="I12" s="134"/>
      <c r="J12" s="6">
        <v>3</v>
      </c>
      <c r="K12" s="5">
        <v>4</v>
      </c>
    </row>
    <row r="13" spans="1:11" ht="15.6">
      <c r="A13" s="52">
        <v>1</v>
      </c>
      <c r="B13" s="17" t="s">
        <v>2</v>
      </c>
      <c r="C13" s="18" t="s">
        <v>0</v>
      </c>
      <c r="D13" s="19" t="s">
        <v>3</v>
      </c>
      <c r="E13" s="137" t="s">
        <v>4</v>
      </c>
      <c r="F13" s="138"/>
      <c r="G13" s="19" t="s">
        <v>3</v>
      </c>
      <c r="H13" s="19" t="s">
        <v>1</v>
      </c>
      <c r="I13" s="20" t="s">
        <v>2</v>
      </c>
      <c r="J13" s="33" t="s">
        <v>26</v>
      </c>
      <c r="K13" s="8">
        <f>K14+K16+K18+K22+K25+K30+K32+K35+K38</f>
        <v>261403.09999999998</v>
      </c>
    </row>
    <row r="14" spans="1:11" ht="15.6">
      <c r="A14" s="53">
        <v>2</v>
      </c>
      <c r="B14" s="21" t="s">
        <v>2</v>
      </c>
      <c r="C14" s="21" t="s">
        <v>0</v>
      </c>
      <c r="D14" s="22" t="s">
        <v>6</v>
      </c>
      <c r="E14" s="135" t="s">
        <v>4</v>
      </c>
      <c r="F14" s="136"/>
      <c r="G14" s="22" t="s">
        <v>3</v>
      </c>
      <c r="H14" s="22" t="s">
        <v>1</v>
      </c>
      <c r="I14" s="23" t="s">
        <v>2</v>
      </c>
      <c r="J14" s="34" t="s">
        <v>27</v>
      </c>
      <c r="K14" s="9">
        <v>66929.5</v>
      </c>
    </row>
    <row r="15" spans="1:11" ht="15.6">
      <c r="A15" s="53">
        <v>3</v>
      </c>
      <c r="B15" s="21" t="s">
        <v>2</v>
      </c>
      <c r="C15" s="21" t="s">
        <v>0</v>
      </c>
      <c r="D15" s="22" t="s">
        <v>6</v>
      </c>
      <c r="E15" s="124" t="s">
        <v>7</v>
      </c>
      <c r="F15" s="125"/>
      <c r="G15" s="22" t="s">
        <v>6</v>
      </c>
      <c r="H15" s="22" t="s">
        <v>1</v>
      </c>
      <c r="I15" s="23" t="s">
        <v>8</v>
      </c>
      <c r="J15" s="34" t="s">
        <v>28</v>
      </c>
      <c r="K15" s="9">
        <v>66929.5</v>
      </c>
    </row>
    <row r="16" spans="1:11" ht="46.8">
      <c r="A16" s="53">
        <v>4</v>
      </c>
      <c r="B16" s="21" t="s">
        <v>2</v>
      </c>
      <c r="C16" s="21" t="s">
        <v>0</v>
      </c>
      <c r="D16" s="22" t="s">
        <v>54</v>
      </c>
      <c r="E16" s="124" t="s">
        <v>4</v>
      </c>
      <c r="F16" s="125"/>
      <c r="G16" s="22" t="s">
        <v>3</v>
      </c>
      <c r="H16" s="22" t="s">
        <v>1</v>
      </c>
      <c r="I16" s="23" t="s">
        <v>2</v>
      </c>
      <c r="J16" s="34" t="s">
        <v>55</v>
      </c>
      <c r="K16" s="9">
        <v>84554</v>
      </c>
    </row>
    <row r="17" spans="1:11" ht="46.8">
      <c r="A17" s="53">
        <v>5</v>
      </c>
      <c r="B17" s="24" t="s">
        <v>2</v>
      </c>
      <c r="C17" s="21" t="s">
        <v>0</v>
      </c>
      <c r="D17" s="22" t="s">
        <v>54</v>
      </c>
      <c r="E17" s="124" t="s">
        <v>7</v>
      </c>
      <c r="F17" s="125"/>
      <c r="G17" s="22" t="s">
        <v>6</v>
      </c>
      <c r="H17" s="22" t="s">
        <v>1</v>
      </c>
      <c r="I17" s="23" t="s">
        <v>8</v>
      </c>
      <c r="J17" s="34" t="s">
        <v>56</v>
      </c>
      <c r="K17" s="9">
        <v>84554</v>
      </c>
    </row>
    <row r="18" spans="1:11" ht="15.6">
      <c r="A18" s="53">
        <v>6</v>
      </c>
      <c r="B18" s="21" t="s">
        <v>2</v>
      </c>
      <c r="C18" s="21" t="s">
        <v>0</v>
      </c>
      <c r="D18" s="22" t="s">
        <v>9</v>
      </c>
      <c r="E18" s="124" t="s">
        <v>4</v>
      </c>
      <c r="F18" s="125"/>
      <c r="G18" s="22" t="s">
        <v>3</v>
      </c>
      <c r="H18" s="22" t="s">
        <v>1</v>
      </c>
      <c r="I18" s="23" t="s">
        <v>2</v>
      </c>
      <c r="J18" s="35" t="s">
        <v>29</v>
      </c>
      <c r="K18" s="9">
        <f>SUM(K19:K21)</f>
        <v>53867.8</v>
      </c>
    </row>
    <row r="19" spans="1:11" ht="36" customHeight="1">
      <c r="A19" s="53">
        <v>7</v>
      </c>
      <c r="B19" s="58" t="s">
        <v>2</v>
      </c>
      <c r="C19" s="21" t="s">
        <v>0</v>
      </c>
      <c r="D19" s="22" t="s">
        <v>9</v>
      </c>
      <c r="E19" s="124" t="s">
        <v>13</v>
      </c>
      <c r="F19" s="125"/>
      <c r="G19" s="22" t="s">
        <v>3</v>
      </c>
      <c r="H19" s="22" t="s">
        <v>1</v>
      </c>
      <c r="I19" s="23" t="s">
        <v>8</v>
      </c>
      <c r="J19" s="35" t="s">
        <v>65</v>
      </c>
      <c r="K19" s="10">
        <v>50567.8</v>
      </c>
    </row>
    <row r="20" spans="1:11" ht="15.6">
      <c r="A20" s="53">
        <v>8</v>
      </c>
      <c r="B20" s="21" t="s">
        <v>2</v>
      </c>
      <c r="C20" s="21" t="s">
        <v>0</v>
      </c>
      <c r="D20" s="22" t="s">
        <v>9</v>
      </c>
      <c r="E20" s="124" t="s">
        <v>11</v>
      </c>
      <c r="F20" s="125"/>
      <c r="G20" s="22" t="s">
        <v>6</v>
      </c>
      <c r="H20" s="22" t="s">
        <v>1</v>
      </c>
      <c r="I20" s="23" t="s">
        <v>8</v>
      </c>
      <c r="J20" s="34" t="s">
        <v>30</v>
      </c>
      <c r="K20" s="9">
        <v>1600</v>
      </c>
    </row>
    <row r="21" spans="1:11" ht="31.2">
      <c r="A21" s="53">
        <v>9</v>
      </c>
      <c r="B21" s="21" t="s">
        <v>2</v>
      </c>
      <c r="C21" s="21" t="s">
        <v>0</v>
      </c>
      <c r="D21" s="22" t="s">
        <v>9</v>
      </c>
      <c r="E21" s="124" t="s">
        <v>52</v>
      </c>
      <c r="F21" s="125"/>
      <c r="G21" s="22" t="s">
        <v>10</v>
      </c>
      <c r="H21" s="22" t="s">
        <v>1</v>
      </c>
      <c r="I21" s="23" t="s">
        <v>8</v>
      </c>
      <c r="J21" s="34" t="s">
        <v>53</v>
      </c>
      <c r="K21" s="10">
        <v>1700</v>
      </c>
    </row>
    <row r="22" spans="1:11" ht="14.25" customHeight="1">
      <c r="A22" s="53">
        <v>10</v>
      </c>
      <c r="B22" s="24" t="s">
        <v>2</v>
      </c>
      <c r="C22" s="21" t="s">
        <v>0</v>
      </c>
      <c r="D22" s="22" t="s">
        <v>12</v>
      </c>
      <c r="E22" s="124" t="s">
        <v>4</v>
      </c>
      <c r="F22" s="125"/>
      <c r="G22" s="22" t="s">
        <v>3</v>
      </c>
      <c r="H22" s="22" t="s">
        <v>1</v>
      </c>
      <c r="I22" s="23" t="s">
        <v>2</v>
      </c>
      <c r="J22" s="34" t="s">
        <v>32</v>
      </c>
      <c r="K22" s="11">
        <f>SUM(K23:K24)</f>
        <v>25981.3</v>
      </c>
    </row>
    <row r="23" spans="1:11" ht="15.6">
      <c r="A23" s="53">
        <v>11</v>
      </c>
      <c r="B23" s="21" t="s">
        <v>2</v>
      </c>
      <c r="C23" s="21" t="s">
        <v>0</v>
      </c>
      <c r="D23" s="22" t="s">
        <v>12</v>
      </c>
      <c r="E23" s="124" t="s">
        <v>13</v>
      </c>
      <c r="F23" s="125"/>
      <c r="G23" s="22" t="s">
        <v>3</v>
      </c>
      <c r="H23" s="22" t="s">
        <v>1</v>
      </c>
      <c r="I23" s="23" t="s">
        <v>8</v>
      </c>
      <c r="J23" s="34" t="s">
        <v>31</v>
      </c>
      <c r="K23" s="10">
        <v>6451.3</v>
      </c>
    </row>
    <row r="24" spans="1:11" s="2" customFormat="1" ht="15.6">
      <c r="A24" s="53">
        <v>12</v>
      </c>
      <c r="B24" s="21" t="s">
        <v>2</v>
      </c>
      <c r="C24" s="21" t="s">
        <v>0</v>
      </c>
      <c r="D24" s="22" t="s">
        <v>12</v>
      </c>
      <c r="E24" s="124" t="s">
        <v>15</v>
      </c>
      <c r="F24" s="125"/>
      <c r="G24" s="22" t="s">
        <v>3</v>
      </c>
      <c r="H24" s="22" t="s">
        <v>1</v>
      </c>
      <c r="I24" s="23" t="s">
        <v>8</v>
      </c>
      <c r="J24" s="36" t="s">
        <v>33</v>
      </c>
      <c r="K24" s="11">
        <v>19530</v>
      </c>
    </row>
    <row r="25" spans="1:11" s="2" customFormat="1" ht="46.8">
      <c r="A25" s="53">
        <v>13</v>
      </c>
      <c r="B25" s="21" t="s">
        <v>2</v>
      </c>
      <c r="C25" s="21" t="s">
        <v>0</v>
      </c>
      <c r="D25" s="22" t="s">
        <v>16</v>
      </c>
      <c r="E25" s="124" t="s">
        <v>4</v>
      </c>
      <c r="F25" s="125"/>
      <c r="G25" s="22" t="s">
        <v>3</v>
      </c>
      <c r="H25" s="22" t="s">
        <v>1</v>
      </c>
      <c r="I25" s="23" t="s">
        <v>2</v>
      </c>
      <c r="J25" s="36" t="s">
        <v>41</v>
      </c>
      <c r="K25" s="11">
        <f>K26+K28+K29+K27</f>
        <v>15942.9</v>
      </c>
    </row>
    <row r="26" spans="1:11" s="2" customFormat="1" ht="109.2">
      <c r="A26" s="53">
        <v>14</v>
      </c>
      <c r="B26" s="21" t="s">
        <v>2</v>
      </c>
      <c r="C26" s="21" t="s">
        <v>0</v>
      </c>
      <c r="D26" s="22" t="s">
        <v>16</v>
      </c>
      <c r="E26" s="124" t="s">
        <v>20</v>
      </c>
      <c r="F26" s="125"/>
      <c r="G26" s="22" t="s">
        <v>3</v>
      </c>
      <c r="H26" s="22" t="s">
        <v>1</v>
      </c>
      <c r="I26" s="23" t="s">
        <v>21</v>
      </c>
      <c r="J26" s="37" t="s">
        <v>49</v>
      </c>
      <c r="K26" s="11">
        <v>10811.2</v>
      </c>
    </row>
    <row r="27" spans="1:11" s="2" customFormat="1" ht="62.4">
      <c r="A27" s="53">
        <v>15</v>
      </c>
      <c r="B27" s="116" t="s">
        <v>2</v>
      </c>
      <c r="C27" s="116" t="s">
        <v>0</v>
      </c>
      <c r="D27" s="22" t="s">
        <v>16</v>
      </c>
      <c r="E27" s="124" t="s">
        <v>115</v>
      </c>
      <c r="F27" s="125"/>
      <c r="G27" s="22" t="s">
        <v>3</v>
      </c>
      <c r="H27" s="22" t="s">
        <v>1</v>
      </c>
      <c r="I27" s="23" t="s">
        <v>21</v>
      </c>
      <c r="J27" s="37" t="s">
        <v>116</v>
      </c>
      <c r="K27" s="11">
        <v>4.4000000000000004</v>
      </c>
    </row>
    <row r="28" spans="1:11" s="2" customFormat="1" ht="31.2">
      <c r="A28" s="53">
        <v>16</v>
      </c>
      <c r="B28" s="21" t="s">
        <v>2</v>
      </c>
      <c r="C28" s="21" t="s">
        <v>0</v>
      </c>
      <c r="D28" s="22" t="s">
        <v>16</v>
      </c>
      <c r="E28" s="124" t="s">
        <v>60</v>
      </c>
      <c r="F28" s="125"/>
      <c r="G28" s="22" t="s">
        <v>3</v>
      </c>
      <c r="H28" s="22" t="s">
        <v>1</v>
      </c>
      <c r="I28" s="23" t="s">
        <v>21</v>
      </c>
      <c r="J28" s="39" t="s">
        <v>59</v>
      </c>
      <c r="K28" s="11">
        <v>30</v>
      </c>
    </row>
    <row r="29" spans="1:11" s="2" customFormat="1" ht="109.2">
      <c r="A29" s="53">
        <v>17</v>
      </c>
      <c r="B29" s="93" t="s">
        <v>2</v>
      </c>
      <c r="C29" s="93" t="s">
        <v>0</v>
      </c>
      <c r="D29" s="22" t="s">
        <v>16</v>
      </c>
      <c r="E29" s="124" t="s">
        <v>82</v>
      </c>
      <c r="F29" s="125"/>
      <c r="G29" s="22" t="s">
        <v>3</v>
      </c>
      <c r="H29" s="22" t="s">
        <v>1</v>
      </c>
      <c r="I29" s="92" t="s">
        <v>21</v>
      </c>
      <c r="J29" s="39" t="s">
        <v>83</v>
      </c>
      <c r="K29" s="11">
        <v>5097.3</v>
      </c>
    </row>
    <row r="30" spans="1:11" s="2" customFormat="1" ht="31.2">
      <c r="A30" s="53">
        <v>18</v>
      </c>
      <c r="B30" s="24" t="s">
        <v>2</v>
      </c>
      <c r="C30" s="21" t="s">
        <v>0</v>
      </c>
      <c r="D30" s="22" t="s">
        <v>17</v>
      </c>
      <c r="E30" s="124" t="s">
        <v>4</v>
      </c>
      <c r="F30" s="125"/>
      <c r="G30" s="22" t="s">
        <v>3</v>
      </c>
      <c r="H30" s="22" t="s">
        <v>1</v>
      </c>
      <c r="I30" s="23" t="s">
        <v>2</v>
      </c>
      <c r="J30" s="36" t="s">
        <v>34</v>
      </c>
      <c r="K30" s="11">
        <v>984</v>
      </c>
    </row>
    <row r="31" spans="1:11" s="2" customFormat="1" ht="31.2">
      <c r="A31" s="53">
        <v>19</v>
      </c>
      <c r="B31" s="21" t="s">
        <v>2</v>
      </c>
      <c r="C31" s="21" t="s">
        <v>0</v>
      </c>
      <c r="D31" s="22" t="s">
        <v>17</v>
      </c>
      <c r="E31" s="124" t="s">
        <v>13</v>
      </c>
      <c r="F31" s="125"/>
      <c r="G31" s="22" t="s">
        <v>6</v>
      </c>
      <c r="H31" s="22" t="s">
        <v>1</v>
      </c>
      <c r="I31" s="23" t="s">
        <v>21</v>
      </c>
      <c r="J31" s="36" t="s">
        <v>35</v>
      </c>
      <c r="K31" s="12">
        <v>984</v>
      </c>
    </row>
    <row r="32" spans="1:11" s="2" customFormat="1" ht="46.8">
      <c r="A32" s="53">
        <v>20</v>
      </c>
      <c r="B32" s="21" t="s">
        <v>2</v>
      </c>
      <c r="C32" s="21" t="s">
        <v>0</v>
      </c>
      <c r="D32" s="22" t="s">
        <v>18</v>
      </c>
      <c r="E32" s="124" t="s">
        <v>4</v>
      </c>
      <c r="F32" s="125"/>
      <c r="G32" s="22" t="s">
        <v>3</v>
      </c>
      <c r="H32" s="22" t="s">
        <v>1</v>
      </c>
      <c r="I32" s="23" t="s">
        <v>2</v>
      </c>
      <c r="J32" s="36" t="s">
        <v>51</v>
      </c>
      <c r="K32" s="11">
        <f>SUM(K33:K34)</f>
        <v>365.4</v>
      </c>
    </row>
    <row r="33" spans="1:11" s="2" customFormat="1" ht="15.6">
      <c r="A33" s="53">
        <v>21</v>
      </c>
      <c r="B33" s="21" t="s">
        <v>2</v>
      </c>
      <c r="C33" s="21" t="s">
        <v>0</v>
      </c>
      <c r="D33" s="22" t="s">
        <v>18</v>
      </c>
      <c r="E33" s="124" t="s">
        <v>13</v>
      </c>
      <c r="F33" s="125"/>
      <c r="G33" s="22" t="s">
        <v>3</v>
      </c>
      <c r="H33" s="22" t="s">
        <v>1</v>
      </c>
      <c r="I33" s="23" t="s">
        <v>22</v>
      </c>
      <c r="J33" s="39" t="s">
        <v>62</v>
      </c>
      <c r="K33" s="11">
        <v>120.9</v>
      </c>
    </row>
    <row r="34" spans="1:11" s="2" customFormat="1" ht="15.6">
      <c r="A34" s="53">
        <v>22</v>
      </c>
      <c r="B34" s="21" t="s">
        <v>2</v>
      </c>
      <c r="C34" s="21" t="s">
        <v>0</v>
      </c>
      <c r="D34" s="22" t="s">
        <v>18</v>
      </c>
      <c r="E34" s="124" t="s">
        <v>7</v>
      </c>
      <c r="F34" s="125"/>
      <c r="G34" s="22" t="s">
        <v>3</v>
      </c>
      <c r="H34" s="22" t="s">
        <v>1</v>
      </c>
      <c r="I34" s="23" t="s">
        <v>22</v>
      </c>
      <c r="J34" s="38" t="s">
        <v>61</v>
      </c>
      <c r="K34" s="11">
        <v>244.5</v>
      </c>
    </row>
    <row r="35" spans="1:11" s="2" customFormat="1" ht="31.2">
      <c r="A35" s="53">
        <v>23</v>
      </c>
      <c r="B35" s="21" t="s">
        <v>2</v>
      </c>
      <c r="C35" s="21" t="s">
        <v>0</v>
      </c>
      <c r="D35" s="22" t="s">
        <v>19</v>
      </c>
      <c r="E35" s="124" t="s">
        <v>4</v>
      </c>
      <c r="F35" s="125"/>
      <c r="G35" s="22" t="s">
        <v>3</v>
      </c>
      <c r="H35" s="22" t="s">
        <v>1</v>
      </c>
      <c r="I35" s="23" t="s">
        <v>2</v>
      </c>
      <c r="J35" s="36" t="s">
        <v>42</v>
      </c>
      <c r="K35" s="11">
        <f>SUM(K36:K37)</f>
        <v>12413.2</v>
      </c>
    </row>
    <row r="36" spans="1:11" s="2" customFormat="1" ht="93.6">
      <c r="A36" s="53">
        <v>24</v>
      </c>
      <c r="B36" s="103" t="s">
        <v>2</v>
      </c>
      <c r="C36" s="103" t="s">
        <v>0</v>
      </c>
      <c r="D36" s="22" t="s">
        <v>19</v>
      </c>
      <c r="E36" s="124" t="s">
        <v>7</v>
      </c>
      <c r="F36" s="125"/>
      <c r="G36" s="22" t="s">
        <v>3</v>
      </c>
      <c r="H36" s="22" t="s">
        <v>1</v>
      </c>
      <c r="I36" s="23" t="s">
        <v>2</v>
      </c>
      <c r="J36" s="39" t="s">
        <v>96</v>
      </c>
      <c r="K36" s="11">
        <v>7133.3</v>
      </c>
    </row>
    <row r="37" spans="1:11" s="2" customFormat="1" ht="46.8">
      <c r="A37" s="53">
        <v>25</v>
      </c>
      <c r="B37" s="21" t="s">
        <v>2</v>
      </c>
      <c r="C37" s="21" t="s">
        <v>0</v>
      </c>
      <c r="D37" s="22" t="s">
        <v>19</v>
      </c>
      <c r="E37" s="124" t="s">
        <v>15</v>
      </c>
      <c r="F37" s="125"/>
      <c r="G37" s="22" t="s">
        <v>3</v>
      </c>
      <c r="H37" s="22" t="s">
        <v>1</v>
      </c>
      <c r="I37" s="23" t="s">
        <v>43</v>
      </c>
      <c r="J37" s="39" t="s">
        <v>92</v>
      </c>
      <c r="K37" s="11">
        <v>5279.9</v>
      </c>
    </row>
    <row r="38" spans="1:11" s="2" customFormat="1" ht="15.6">
      <c r="A38" s="53">
        <v>26</v>
      </c>
      <c r="B38" s="21" t="s">
        <v>2</v>
      </c>
      <c r="C38" s="21" t="s">
        <v>0</v>
      </c>
      <c r="D38" s="22" t="s">
        <v>57</v>
      </c>
      <c r="E38" s="124" t="s">
        <v>4</v>
      </c>
      <c r="F38" s="125"/>
      <c r="G38" s="22" t="s">
        <v>3</v>
      </c>
      <c r="H38" s="22" t="s">
        <v>1</v>
      </c>
      <c r="I38" s="23" t="s">
        <v>2</v>
      </c>
      <c r="J38" s="97" t="s">
        <v>58</v>
      </c>
      <c r="K38" s="13">
        <f>SUM(K39:K43)</f>
        <v>365</v>
      </c>
    </row>
    <row r="39" spans="1:11" s="2" customFormat="1" ht="46.8">
      <c r="A39" s="53">
        <v>27</v>
      </c>
      <c r="B39" s="106" t="s">
        <v>2</v>
      </c>
      <c r="C39" s="106" t="s">
        <v>0</v>
      </c>
      <c r="D39" s="22" t="s">
        <v>57</v>
      </c>
      <c r="E39" s="124" t="s">
        <v>13</v>
      </c>
      <c r="F39" s="125"/>
      <c r="G39" s="22" t="s">
        <v>6</v>
      </c>
      <c r="H39" s="22" t="s">
        <v>1</v>
      </c>
      <c r="I39" s="23" t="s">
        <v>64</v>
      </c>
      <c r="J39" s="57" t="s">
        <v>100</v>
      </c>
      <c r="K39" s="13">
        <v>5</v>
      </c>
    </row>
    <row r="40" spans="1:11" s="2" customFormat="1" ht="46.8">
      <c r="A40" s="53">
        <v>28</v>
      </c>
      <c r="B40" s="93" t="s">
        <v>2</v>
      </c>
      <c r="C40" s="93" t="s">
        <v>0</v>
      </c>
      <c r="D40" s="22" t="s">
        <v>57</v>
      </c>
      <c r="E40" s="124" t="s">
        <v>7</v>
      </c>
      <c r="F40" s="125"/>
      <c r="G40" s="22" t="s">
        <v>10</v>
      </c>
      <c r="H40" s="22" t="s">
        <v>1</v>
      </c>
      <c r="I40" s="23" t="s">
        <v>64</v>
      </c>
      <c r="J40" s="85" t="s">
        <v>84</v>
      </c>
      <c r="K40" s="13">
        <v>4</v>
      </c>
    </row>
    <row r="41" spans="1:11" s="2" customFormat="1" ht="99" customHeight="1">
      <c r="A41" s="53">
        <v>29</v>
      </c>
      <c r="B41" s="93" t="s">
        <v>2</v>
      </c>
      <c r="C41" s="93" t="s">
        <v>0</v>
      </c>
      <c r="D41" s="22" t="s">
        <v>57</v>
      </c>
      <c r="E41" s="124" t="s">
        <v>86</v>
      </c>
      <c r="F41" s="125"/>
      <c r="G41" s="22" t="s">
        <v>14</v>
      </c>
      <c r="H41" s="22" t="s">
        <v>1</v>
      </c>
      <c r="I41" s="23" t="s">
        <v>64</v>
      </c>
      <c r="J41" s="85" t="s">
        <v>85</v>
      </c>
      <c r="K41" s="13">
        <v>129.4</v>
      </c>
    </row>
    <row r="42" spans="1:11" s="101" customFormat="1" ht="30.6" customHeight="1">
      <c r="A42" s="53">
        <v>30</v>
      </c>
      <c r="B42" s="99" t="s">
        <v>2</v>
      </c>
      <c r="C42" s="99" t="s">
        <v>0</v>
      </c>
      <c r="D42" s="78" t="s">
        <v>57</v>
      </c>
      <c r="E42" s="126" t="s">
        <v>90</v>
      </c>
      <c r="F42" s="127"/>
      <c r="G42" s="78" t="s">
        <v>3</v>
      </c>
      <c r="H42" s="78" t="s">
        <v>1</v>
      </c>
      <c r="I42" s="100" t="s">
        <v>64</v>
      </c>
      <c r="J42" s="85" t="s">
        <v>93</v>
      </c>
      <c r="K42" s="51">
        <v>28.4</v>
      </c>
    </row>
    <row r="43" spans="1:11" s="101" customFormat="1" ht="15.6">
      <c r="A43" s="53">
        <v>31</v>
      </c>
      <c r="B43" s="104" t="s">
        <v>2</v>
      </c>
      <c r="C43" s="104" t="s">
        <v>0</v>
      </c>
      <c r="D43" s="78" t="s">
        <v>57</v>
      </c>
      <c r="E43" s="126" t="s">
        <v>94</v>
      </c>
      <c r="F43" s="127"/>
      <c r="G43" s="78" t="s">
        <v>3</v>
      </c>
      <c r="H43" s="78" t="s">
        <v>1</v>
      </c>
      <c r="I43" s="100" t="s">
        <v>64</v>
      </c>
      <c r="J43" s="109" t="s">
        <v>95</v>
      </c>
      <c r="K43" s="51">
        <v>198.2</v>
      </c>
    </row>
    <row r="44" spans="1:11" s="2" customFormat="1" ht="15.6">
      <c r="A44" s="53">
        <v>32</v>
      </c>
      <c r="B44" s="21" t="s">
        <v>2</v>
      </c>
      <c r="C44" s="22" t="s">
        <v>23</v>
      </c>
      <c r="D44" s="22" t="s">
        <v>3</v>
      </c>
      <c r="E44" s="124" t="s">
        <v>4</v>
      </c>
      <c r="F44" s="125"/>
      <c r="G44" s="22" t="s">
        <v>3</v>
      </c>
      <c r="H44" s="22" t="s">
        <v>1</v>
      </c>
      <c r="I44" s="25" t="s">
        <v>2</v>
      </c>
      <c r="J44" s="36" t="s">
        <v>45</v>
      </c>
      <c r="K44" s="13">
        <f>K45+K90+K93+K95</f>
        <v>1985979.2</v>
      </c>
    </row>
    <row r="45" spans="1:11" s="2" customFormat="1" ht="31.2">
      <c r="A45" s="53">
        <v>33</v>
      </c>
      <c r="B45" s="27" t="s">
        <v>2</v>
      </c>
      <c r="C45" s="28" t="s">
        <v>23</v>
      </c>
      <c r="D45" s="28" t="s">
        <v>10</v>
      </c>
      <c r="E45" s="128" t="s">
        <v>4</v>
      </c>
      <c r="F45" s="129"/>
      <c r="G45" s="28" t="s">
        <v>3</v>
      </c>
      <c r="H45" s="28" t="s">
        <v>1</v>
      </c>
      <c r="I45" s="29" t="s">
        <v>2</v>
      </c>
      <c r="J45" s="40" t="s">
        <v>25</v>
      </c>
      <c r="K45" s="13">
        <f>K46+K47+K70</f>
        <v>1988530.6</v>
      </c>
    </row>
    <row r="46" spans="1:11" s="2" customFormat="1" ht="31.2">
      <c r="A46" s="53">
        <v>34</v>
      </c>
      <c r="B46" s="21" t="s">
        <v>2</v>
      </c>
      <c r="C46" s="22" t="s">
        <v>23</v>
      </c>
      <c r="D46" s="22" t="s">
        <v>10</v>
      </c>
      <c r="E46" s="124" t="s">
        <v>90</v>
      </c>
      <c r="F46" s="125"/>
      <c r="G46" s="22" t="s">
        <v>3</v>
      </c>
      <c r="H46" s="22" t="s">
        <v>1</v>
      </c>
      <c r="I46" s="25" t="s">
        <v>81</v>
      </c>
      <c r="J46" s="36" t="s">
        <v>91</v>
      </c>
      <c r="K46" s="15">
        <v>1098397</v>
      </c>
    </row>
    <row r="47" spans="1:11" s="2" customFormat="1" ht="31.2">
      <c r="A47" s="53">
        <v>35</v>
      </c>
      <c r="B47" s="21" t="s">
        <v>2</v>
      </c>
      <c r="C47" s="22" t="s">
        <v>23</v>
      </c>
      <c r="D47" s="22" t="s">
        <v>10</v>
      </c>
      <c r="E47" s="124" t="s">
        <v>67</v>
      </c>
      <c r="F47" s="125"/>
      <c r="G47" s="22" t="s">
        <v>3</v>
      </c>
      <c r="H47" s="22" t="s">
        <v>1</v>
      </c>
      <c r="I47" s="25" t="s">
        <v>81</v>
      </c>
      <c r="J47" s="37" t="s">
        <v>68</v>
      </c>
      <c r="K47" s="14">
        <f>K55+K50+K51+K48+K49</f>
        <v>249070.2</v>
      </c>
    </row>
    <row r="48" spans="1:11" s="2" customFormat="1" ht="78">
      <c r="A48" s="53">
        <v>36</v>
      </c>
      <c r="B48" s="123" t="s">
        <v>2</v>
      </c>
      <c r="C48" s="78" t="s">
        <v>23</v>
      </c>
      <c r="D48" s="78" t="s">
        <v>10</v>
      </c>
      <c r="E48" s="126" t="s">
        <v>117</v>
      </c>
      <c r="F48" s="127"/>
      <c r="G48" s="78" t="s">
        <v>14</v>
      </c>
      <c r="H48" s="78" t="s">
        <v>1</v>
      </c>
      <c r="I48" s="79" t="s">
        <v>81</v>
      </c>
      <c r="J48" s="37" t="s">
        <v>119</v>
      </c>
      <c r="K48" s="111">
        <v>112517</v>
      </c>
    </row>
    <row r="49" spans="1:11" s="2" customFormat="1" ht="62.4">
      <c r="A49" s="53">
        <v>37</v>
      </c>
      <c r="B49" s="123" t="s">
        <v>2</v>
      </c>
      <c r="C49" s="78" t="s">
        <v>23</v>
      </c>
      <c r="D49" s="78" t="s">
        <v>10</v>
      </c>
      <c r="E49" s="126" t="s">
        <v>118</v>
      </c>
      <c r="F49" s="127"/>
      <c r="G49" s="78" t="s">
        <v>14</v>
      </c>
      <c r="H49" s="78" t="s">
        <v>1</v>
      </c>
      <c r="I49" s="79" t="s">
        <v>81</v>
      </c>
      <c r="J49" s="37" t="s">
        <v>120</v>
      </c>
      <c r="K49" s="111">
        <v>72332</v>
      </c>
    </row>
    <row r="50" spans="1:11" s="2" customFormat="1" ht="46.8">
      <c r="A50" s="53">
        <v>38</v>
      </c>
      <c r="B50" s="108" t="s">
        <v>2</v>
      </c>
      <c r="C50" s="78" t="s">
        <v>23</v>
      </c>
      <c r="D50" s="78" t="s">
        <v>10</v>
      </c>
      <c r="E50" s="126" t="s">
        <v>101</v>
      </c>
      <c r="F50" s="127"/>
      <c r="G50" s="78" t="s">
        <v>14</v>
      </c>
      <c r="H50" s="78" t="s">
        <v>1</v>
      </c>
      <c r="I50" s="79" t="s">
        <v>81</v>
      </c>
      <c r="J50" s="112" t="s">
        <v>105</v>
      </c>
      <c r="K50" s="111">
        <v>79.3</v>
      </c>
    </row>
    <row r="51" spans="1:11" s="2" customFormat="1" ht="31.2">
      <c r="A51" s="53">
        <v>39</v>
      </c>
      <c r="B51" s="108" t="s">
        <v>2</v>
      </c>
      <c r="C51" s="78" t="s">
        <v>23</v>
      </c>
      <c r="D51" s="78" t="s">
        <v>10</v>
      </c>
      <c r="E51" s="126" t="s">
        <v>102</v>
      </c>
      <c r="F51" s="127"/>
      <c r="G51" s="78" t="s">
        <v>14</v>
      </c>
      <c r="H51" s="78" t="s">
        <v>1</v>
      </c>
      <c r="I51" s="79" t="s">
        <v>81</v>
      </c>
      <c r="J51" s="112" t="s">
        <v>103</v>
      </c>
      <c r="K51" s="111">
        <f>K53+K54</f>
        <v>464.1</v>
      </c>
    </row>
    <row r="52" spans="1:11" s="2" customFormat="1" ht="15.6">
      <c r="A52" s="53">
        <v>40</v>
      </c>
      <c r="B52" s="108"/>
      <c r="C52" s="78"/>
      <c r="D52" s="78"/>
      <c r="E52" s="107"/>
      <c r="F52" s="108"/>
      <c r="G52" s="78"/>
      <c r="H52" s="78"/>
      <c r="I52" s="79"/>
      <c r="J52" s="112" t="s">
        <v>24</v>
      </c>
      <c r="K52" s="111"/>
    </row>
    <row r="53" spans="1:11" s="2" customFormat="1" ht="48.6" customHeight="1">
      <c r="A53" s="53">
        <v>41</v>
      </c>
      <c r="B53" s="108"/>
      <c r="C53" s="78"/>
      <c r="D53" s="78"/>
      <c r="E53" s="107"/>
      <c r="F53" s="108"/>
      <c r="G53" s="78"/>
      <c r="H53" s="78"/>
      <c r="I53" s="79"/>
      <c r="J53" s="112" t="s">
        <v>121</v>
      </c>
      <c r="K53" s="111">
        <v>296</v>
      </c>
    </row>
    <row r="54" spans="1:11" s="2" customFormat="1" ht="62.4">
      <c r="A54" s="53">
        <v>42</v>
      </c>
      <c r="B54" s="115"/>
      <c r="C54" s="78"/>
      <c r="D54" s="78"/>
      <c r="E54" s="114"/>
      <c r="F54" s="115"/>
      <c r="G54" s="78"/>
      <c r="H54" s="78"/>
      <c r="I54" s="79"/>
      <c r="J54" s="80" t="s">
        <v>122</v>
      </c>
      <c r="K54" s="111">
        <v>168.1</v>
      </c>
    </row>
    <row r="55" spans="1:11" ht="15.6">
      <c r="A55" s="53">
        <v>43</v>
      </c>
      <c r="B55" s="21" t="s">
        <v>2</v>
      </c>
      <c r="C55" s="22" t="s">
        <v>23</v>
      </c>
      <c r="D55" s="22" t="s">
        <v>10</v>
      </c>
      <c r="E55" s="124" t="s">
        <v>66</v>
      </c>
      <c r="F55" s="125"/>
      <c r="G55" s="22" t="s">
        <v>14</v>
      </c>
      <c r="H55" s="22" t="s">
        <v>1</v>
      </c>
      <c r="I55" s="25" t="s">
        <v>81</v>
      </c>
      <c r="J55" s="41" t="s">
        <v>36</v>
      </c>
      <c r="K55" s="51">
        <f>SUM(K57:K69)</f>
        <v>63677.8</v>
      </c>
    </row>
    <row r="56" spans="1:11" ht="15.6">
      <c r="A56" s="53">
        <v>44</v>
      </c>
      <c r="B56" s="21"/>
      <c r="C56" s="22"/>
      <c r="D56" s="22"/>
      <c r="E56" s="124"/>
      <c r="F56" s="125"/>
      <c r="G56" s="22"/>
      <c r="H56" s="22"/>
      <c r="I56" s="25"/>
      <c r="J56" s="34" t="s">
        <v>24</v>
      </c>
      <c r="K56" s="14"/>
    </row>
    <row r="57" spans="1:11" ht="46.8">
      <c r="A57" s="53">
        <v>45</v>
      </c>
      <c r="B57" s="103"/>
      <c r="C57" s="22"/>
      <c r="D57" s="22"/>
      <c r="E57" s="102"/>
      <c r="F57" s="103"/>
      <c r="G57" s="22"/>
      <c r="H57" s="22"/>
      <c r="I57" s="25"/>
      <c r="J57" s="34" t="s">
        <v>123</v>
      </c>
      <c r="K57" s="14">
        <v>15565</v>
      </c>
    </row>
    <row r="58" spans="1:11" ht="62.4">
      <c r="A58" s="53">
        <v>46</v>
      </c>
      <c r="B58" s="21"/>
      <c r="C58" s="22"/>
      <c r="D58" s="22"/>
      <c r="E58" s="26"/>
      <c r="F58" s="21"/>
      <c r="G58" s="22"/>
      <c r="H58" s="22"/>
      <c r="I58" s="25"/>
      <c r="J58" s="110" t="s">
        <v>124</v>
      </c>
      <c r="K58" s="14">
        <v>9784.4</v>
      </c>
    </row>
    <row r="59" spans="1:11" ht="46.8">
      <c r="A59" s="53">
        <v>47</v>
      </c>
      <c r="B59" s="106"/>
      <c r="C59" s="22"/>
      <c r="D59" s="22"/>
      <c r="E59" s="105"/>
      <c r="F59" s="106"/>
      <c r="G59" s="22"/>
      <c r="H59" s="22"/>
      <c r="I59" s="25"/>
      <c r="J59" s="113" t="s">
        <v>125</v>
      </c>
      <c r="K59" s="14">
        <v>658.2</v>
      </c>
    </row>
    <row r="60" spans="1:11" ht="78">
      <c r="A60" s="53">
        <v>48</v>
      </c>
      <c r="B60" s="106"/>
      <c r="C60" s="22"/>
      <c r="D60" s="22"/>
      <c r="E60" s="105"/>
      <c r="F60" s="106"/>
      <c r="G60" s="22"/>
      <c r="H60" s="22"/>
      <c r="I60" s="25"/>
      <c r="J60" s="113" t="s">
        <v>126</v>
      </c>
      <c r="K60" s="14">
        <v>2475</v>
      </c>
    </row>
    <row r="61" spans="1:11" ht="46.8">
      <c r="A61" s="53">
        <v>49</v>
      </c>
      <c r="B61" s="106"/>
      <c r="C61" s="22"/>
      <c r="D61" s="22"/>
      <c r="E61" s="105"/>
      <c r="F61" s="106"/>
      <c r="G61" s="22"/>
      <c r="H61" s="22"/>
      <c r="I61" s="25"/>
      <c r="J61" s="113" t="s">
        <v>127</v>
      </c>
      <c r="K61" s="14">
        <v>2697.2</v>
      </c>
    </row>
    <row r="62" spans="1:11" ht="46.8">
      <c r="A62" s="53">
        <v>50</v>
      </c>
      <c r="B62" s="106"/>
      <c r="C62" s="22"/>
      <c r="D62" s="22"/>
      <c r="E62" s="105"/>
      <c r="F62" s="106"/>
      <c r="G62" s="22"/>
      <c r="H62" s="22"/>
      <c r="I62" s="25"/>
      <c r="J62" s="113" t="s">
        <v>128</v>
      </c>
      <c r="K62" s="14">
        <v>1109.0999999999999</v>
      </c>
    </row>
    <row r="63" spans="1:11" ht="31.2">
      <c r="A63" s="53">
        <v>51</v>
      </c>
      <c r="B63" s="106"/>
      <c r="C63" s="22"/>
      <c r="D63" s="22"/>
      <c r="E63" s="105"/>
      <c r="F63" s="106"/>
      <c r="G63" s="22"/>
      <c r="H63" s="22"/>
      <c r="I63" s="25"/>
      <c r="J63" s="113" t="s">
        <v>129</v>
      </c>
      <c r="K63" s="14">
        <v>389.5</v>
      </c>
    </row>
    <row r="64" spans="1:11" ht="62.4">
      <c r="A64" s="53">
        <v>52</v>
      </c>
      <c r="B64" s="106"/>
      <c r="C64" s="22"/>
      <c r="D64" s="22"/>
      <c r="E64" s="105"/>
      <c r="F64" s="106"/>
      <c r="G64" s="22"/>
      <c r="H64" s="22"/>
      <c r="I64" s="25"/>
      <c r="J64" s="113" t="s">
        <v>130</v>
      </c>
      <c r="K64" s="14">
        <v>122.4</v>
      </c>
    </row>
    <row r="65" spans="1:11" ht="31.2">
      <c r="A65" s="53">
        <v>53</v>
      </c>
      <c r="B65" s="106"/>
      <c r="C65" s="22"/>
      <c r="D65" s="22"/>
      <c r="E65" s="105"/>
      <c r="F65" s="106"/>
      <c r="G65" s="22"/>
      <c r="H65" s="22"/>
      <c r="I65" s="25"/>
      <c r="J65" s="113" t="s">
        <v>131</v>
      </c>
      <c r="K65" s="14">
        <v>192.2</v>
      </c>
    </row>
    <row r="66" spans="1:11" ht="46.8">
      <c r="A66" s="53">
        <v>54</v>
      </c>
      <c r="B66" s="122"/>
      <c r="C66" s="22"/>
      <c r="D66" s="22"/>
      <c r="E66" s="121"/>
      <c r="F66" s="122"/>
      <c r="G66" s="22"/>
      <c r="H66" s="22"/>
      <c r="I66" s="25"/>
      <c r="J66" s="113" t="s">
        <v>135</v>
      </c>
      <c r="K66" s="14">
        <v>1105.8</v>
      </c>
    </row>
    <row r="67" spans="1:11" ht="62.4">
      <c r="A67" s="53">
        <v>55</v>
      </c>
      <c r="B67" s="106"/>
      <c r="C67" s="22"/>
      <c r="D67" s="22"/>
      <c r="E67" s="105"/>
      <c r="F67" s="106"/>
      <c r="G67" s="22"/>
      <c r="H67" s="22"/>
      <c r="I67" s="25"/>
      <c r="J67" s="113" t="s">
        <v>132</v>
      </c>
      <c r="K67" s="14">
        <v>200</v>
      </c>
    </row>
    <row r="68" spans="1:11" ht="124.8">
      <c r="A68" s="53">
        <v>56</v>
      </c>
      <c r="B68" s="106"/>
      <c r="C68" s="22"/>
      <c r="D68" s="22"/>
      <c r="E68" s="105"/>
      <c r="F68" s="106"/>
      <c r="G68" s="22"/>
      <c r="H68" s="22"/>
      <c r="I68" s="25"/>
      <c r="J68" s="113" t="s">
        <v>133</v>
      </c>
      <c r="K68" s="14">
        <v>175</v>
      </c>
    </row>
    <row r="69" spans="1:11" ht="31.2">
      <c r="A69" s="53">
        <v>57</v>
      </c>
      <c r="B69" s="106"/>
      <c r="C69" s="22"/>
      <c r="D69" s="22"/>
      <c r="E69" s="105"/>
      <c r="F69" s="106"/>
      <c r="G69" s="22"/>
      <c r="H69" s="22"/>
      <c r="I69" s="25"/>
      <c r="J69" s="113" t="s">
        <v>134</v>
      </c>
      <c r="K69" s="14">
        <v>29204</v>
      </c>
    </row>
    <row r="70" spans="1:11" ht="35.4" customHeight="1">
      <c r="A70" s="53">
        <v>58</v>
      </c>
      <c r="B70" s="21" t="s">
        <v>2</v>
      </c>
      <c r="C70" s="22" t="s">
        <v>23</v>
      </c>
      <c r="D70" s="22" t="s">
        <v>10</v>
      </c>
      <c r="E70" s="124" t="s">
        <v>11</v>
      </c>
      <c r="F70" s="125"/>
      <c r="G70" s="22" t="s">
        <v>3</v>
      </c>
      <c r="H70" s="22" t="s">
        <v>1</v>
      </c>
      <c r="I70" s="25" t="s">
        <v>81</v>
      </c>
      <c r="J70" s="39" t="s">
        <v>76</v>
      </c>
      <c r="K70" s="14">
        <f>K71+K72+K82+K84+K86+K83+K85</f>
        <v>641063.4</v>
      </c>
    </row>
    <row r="71" spans="1:11" ht="46.8">
      <c r="A71" s="53">
        <v>59</v>
      </c>
      <c r="B71" s="77" t="s">
        <v>2</v>
      </c>
      <c r="C71" s="78" t="s">
        <v>23</v>
      </c>
      <c r="D71" s="78" t="s">
        <v>10</v>
      </c>
      <c r="E71" s="126" t="s">
        <v>77</v>
      </c>
      <c r="F71" s="127"/>
      <c r="G71" s="78" t="s">
        <v>14</v>
      </c>
      <c r="H71" s="78" t="s">
        <v>1</v>
      </c>
      <c r="I71" s="25" t="s">
        <v>81</v>
      </c>
      <c r="J71" s="80" t="s">
        <v>80</v>
      </c>
      <c r="K71" s="55">
        <v>14997.6</v>
      </c>
    </row>
    <row r="72" spans="1:11" ht="46.8">
      <c r="A72" s="53">
        <v>60</v>
      </c>
      <c r="B72" s="21" t="s">
        <v>2</v>
      </c>
      <c r="C72" s="22" t="s">
        <v>23</v>
      </c>
      <c r="D72" s="22" t="s">
        <v>10</v>
      </c>
      <c r="E72" s="124" t="s">
        <v>71</v>
      </c>
      <c r="F72" s="125"/>
      <c r="G72" s="22" t="s">
        <v>14</v>
      </c>
      <c r="H72" s="22" t="s">
        <v>1</v>
      </c>
      <c r="I72" s="25" t="s">
        <v>81</v>
      </c>
      <c r="J72" s="39" t="s">
        <v>46</v>
      </c>
      <c r="K72" s="14">
        <f>SUM(K74:K81)</f>
        <v>112732.4</v>
      </c>
    </row>
    <row r="73" spans="1:11" ht="15.6">
      <c r="A73" s="53">
        <v>61</v>
      </c>
      <c r="B73" s="21"/>
      <c r="C73" s="22"/>
      <c r="D73" s="22"/>
      <c r="E73" s="26"/>
      <c r="F73" s="21"/>
      <c r="G73" s="22"/>
      <c r="H73" s="22"/>
      <c r="I73" s="25"/>
      <c r="J73" s="39" t="s">
        <v>24</v>
      </c>
      <c r="K73" s="14"/>
    </row>
    <row r="74" spans="1:11" ht="93.6">
      <c r="A74" s="53">
        <v>62</v>
      </c>
      <c r="B74" s="21"/>
      <c r="C74" s="22"/>
      <c r="D74" s="22"/>
      <c r="E74" s="26"/>
      <c r="F74" s="21"/>
      <c r="G74" s="22"/>
      <c r="H74" s="22"/>
      <c r="I74" s="25"/>
      <c r="J74" s="39" t="s">
        <v>136</v>
      </c>
      <c r="K74" s="14">
        <v>361</v>
      </c>
    </row>
    <row r="75" spans="1:11" ht="78">
      <c r="A75" s="53">
        <v>63</v>
      </c>
      <c r="B75" s="21"/>
      <c r="C75" s="22"/>
      <c r="D75" s="22"/>
      <c r="E75" s="26"/>
      <c r="F75" s="21"/>
      <c r="G75" s="22"/>
      <c r="H75" s="22"/>
      <c r="I75" s="25"/>
      <c r="J75" s="43" t="s">
        <v>137</v>
      </c>
      <c r="K75" s="55">
        <v>98522.6</v>
      </c>
    </row>
    <row r="76" spans="1:11" ht="93.6">
      <c r="A76" s="53">
        <v>64</v>
      </c>
      <c r="B76" s="21"/>
      <c r="C76" s="22"/>
      <c r="D76" s="22"/>
      <c r="E76" s="26"/>
      <c r="F76" s="21"/>
      <c r="G76" s="22"/>
      <c r="H76" s="22"/>
      <c r="I76" s="25"/>
      <c r="J76" s="43" t="s">
        <v>138</v>
      </c>
      <c r="K76" s="55">
        <v>0.2</v>
      </c>
    </row>
    <row r="77" spans="1:11" ht="46.8">
      <c r="A77" s="53">
        <v>65</v>
      </c>
      <c r="B77" s="21"/>
      <c r="C77" s="22"/>
      <c r="D77" s="22"/>
      <c r="E77" s="26"/>
      <c r="F77" s="21"/>
      <c r="G77" s="22"/>
      <c r="H77" s="22"/>
      <c r="I77" s="25"/>
      <c r="J77" s="43" t="s">
        <v>139</v>
      </c>
      <c r="K77" s="55">
        <v>120.9</v>
      </c>
    </row>
    <row r="78" spans="1:11" ht="93.6">
      <c r="A78" s="53">
        <v>66</v>
      </c>
      <c r="B78" s="21"/>
      <c r="C78" s="22"/>
      <c r="D78" s="22"/>
      <c r="E78" s="26"/>
      <c r="F78" s="21"/>
      <c r="G78" s="22"/>
      <c r="H78" s="22"/>
      <c r="I78" s="25"/>
      <c r="J78" s="43" t="s">
        <v>140</v>
      </c>
      <c r="K78" s="55">
        <v>11486</v>
      </c>
    </row>
    <row r="79" spans="1:11" ht="62.4">
      <c r="A79" s="53">
        <v>67</v>
      </c>
      <c r="B79" s="21"/>
      <c r="C79" s="22"/>
      <c r="D79" s="22"/>
      <c r="E79" s="26"/>
      <c r="F79" s="21"/>
      <c r="G79" s="22"/>
      <c r="H79" s="22"/>
      <c r="I79" s="25"/>
      <c r="J79" s="43" t="s">
        <v>145</v>
      </c>
      <c r="K79" s="55">
        <v>789.5</v>
      </c>
    </row>
    <row r="80" spans="1:11" ht="78">
      <c r="A80" s="53">
        <v>68</v>
      </c>
      <c r="B80" s="106"/>
      <c r="C80" s="22"/>
      <c r="D80" s="22"/>
      <c r="E80" s="105"/>
      <c r="F80" s="106"/>
      <c r="G80" s="22"/>
      <c r="H80" s="22"/>
      <c r="I80" s="25"/>
      <c r="J80" s="43" t="s">
        <v>146</v>
      </c>
      <c r="K80" s="55">
        <v>273.89999999999998</v>
      </c>
    </row>
    <row r="81" spans="1:11" ht="131.4" customHeight="1">
      <c r="A81" s="53">
        <v>69</v>
      </c>
      <c r="B81" s="21"/>
      <c r="C81" s="22"/>
      <c r="D81" s="22"/>
      <c r="E81" s="26"/>
      <c r="F81" s="21"/>
      <c r="G81" s="22"/>
      <c r="H81" s="22"/>
      <c r="I81" s="25"/>
      <c r="J81" s="43" t="s">
        <v>141</v>
      </c>
      <c r="K81" s="55">
        <v>1178.3</v>
      </c>
    </row>
    <row r="82" spans="1:11" ht="62.4">
      <c r="A82" s="53">
        <v>70</v>
      </c>
      <c r="B82" s="21" t="s">
        <v>2</v>
      </c>
      <c r="C82" s="22" t="s">
        <v>23</v>
      </c>
      <c r="D82" s="22" t="s">
        <v>10</v>
      </c>
      <c r="E82" s="124" t="s">
        <v>70</v>
      </c>
      <c r="F82" s="125"/>
      <c r="G82" s="22" t="s">
        <v>14</v>
      </c>
      <c r="H82" s="22" t="s">
        <v>1</v>
      </c>
      <c r="I82" s="25" t="s">
        <v>81</v>
      </c>
      <c r="J82" s="39" t="s">
        <v>99</v>
      </c>
      <c r="K82" s="14">
        <v>2015.3</v>
      </c>
    </row>
    <row r="83" spans="1:11" ht="78">
      <c r="A83" s="53">
        <v>71</v>
      </c>
      <c r="B83" s="21" t="s">
        <v>2</v>
      </c>
      <c r="C83" s="22" t="s">
        <v>23</v>
      </c>
      <c r="D83" s="22" t="s">
        <v>10</v>
      </c>
      <c r="E83" s="124" t="s">
        <v>78</v>
      </c>
      <c r="F83" s="125"/>
      <c r="G83" s="22" t="s">
        <v>14</v>
      </c>
      <c r="H83" s="22" t="s">
        <v>1</v>
      </c>
      <c r="I83" s="25" t="s">
        <v>81</v>
      </c>
      <c r="J83" s="86" t="s">
        <v>79</v>
      </c>
      <c r="K83" s="14">
        <v>14.5</v>
      </c>
    </row>
    <row r="84" spans="1:11" ht="46.8">
      <c r="A84" s="53">
        <v>72</v>
      </c>
      <c r="B84" s="21" t="s">
        <v>2</v>
      </c>
      <c r="C84" s="22" t="s">
        <v>23</v>
      </c>
      <c r="D84" s="22" t="s">
        <v>10</v>
      </c>
      <c r="E84" s="124" t="s">
        <v>69</v>
      </c>
      <c r="F84" s="125"/>
      <c r="G84" s="22" t="s">
        <v>14</v>
      </c>
      <c r="H84" s="22" t="s">
        <v>1</v>
      </c>
      <c r="I84" s="25" t="s">
        <v>81</v>
      </c>
      <c r="J84" s="39" t="s">
        <v>48</v>
      </c>
      <c r="K84" s="14">
        <v>9982.5</v>
      </c>
    </row>
    <row r="85" spans="1:11" ht="62.4">
      <c r="A85" s="53">
        <v>73</v>
      </c>
      <c r="B85" s="98" t="s">
        <v>2</v>
      </c>
      <c r="C85" s="22" t="s">
        <v>23</v>
      </c>
      <c r="D85" s="22" t="s">
        <v>10</v>
      </c>
      <c r="E85" s="124" t="s">
        <v>97</v>
      </c>
      <c r="F85" s="125"/>
      <c r="G85" s="22" t="s">
        <v>14</v>
      </c>
      <c r="H85" s="22" t="s">
        <v>1</v>
      </c>
      <c r="I85" s="25" t="s">
        <v>81</v>
      </c>
      <c r="J85" s="39" t="s">
        <v>98</v>
      </c>
      <c r="K85" s="14">
        <v>35.1</v>
      </c>
    </row>
    <row r="86" spans="1:11" ht="15.6">
      <c r="A86" s="53">
        <v>74</v>
      </c>
      <c r="B86" s="21" t="s">
        <v>2</v>
      </c>
      <c r="C86" s="22" t="s">
        <v>23</v>
      </c>
      <c r="D86" s="22" t="s">
        <v>10</v>
      </c>
      <c r="E86" s="124" t="s">
        <v>72</v>
      </c>
      <c r="F86" s="125"/>
      <c r="G86" s="22" t="s">
        <v>14</v>
      </c>
      <c r="H86" s="22" t="s">
        <v>1</v>
      </c>
      <c r="I86" s="25" t="s">
        <v>81</v>
      </c>
      <c r="J86" s="44" t="s">
        <v>40</v>
      </c>
      <c r="K86" s="15">
        <f>K88+K89</f>
        <v>501286</v>
      </c>
    </row>
    <row r="87" spans="1:11" ht="15.6">
      <c r="A87" s="53">
        <v>75</v>
      </c>
      <c r="B87" s="21"/>
      <c r="C87" s="22"/>
      <c r="D87" s="22"/>
      <c r="E87" s="26"/>
      <c r="F87" s="21"/>
      <c r="G87" s="22"/>
      <c r="H87" s="22"/>
      <c r="I87" s="25"/>
      <c r="J87" s="42" t="s">
        <v>24</v>
      </c>
      <c r="K87" s="14"/>
    </row>
    <row r="88" spans="1:11" ht="144.6" customHeight="1">
      <c r="A88" s="53">
        <v>76</v>
      </c>
      <c r="B88" s="21"/>
      <c r="C88" s="22"/>
      <c r="D88" s="22"/>
      <c r="E88" s="124"/>
      <c r="F88" s="125"/>
      <c r="G88" s="22"/>
      <c r="H88" s="22"/>
      <c r="I88" s="25"/>
      <c r="J88" s="34" t="s">
        <v>142</v>
      </c>
      <c r="K88" s="14">
        <v>365552</v>
      </c>
    </row>
    <row r="89" spans="1:11" ht="81" customHeight="1">
      <c r="A89" s="53">
        <v>77</v>
      </c>
      <c r="B89" s="27"/>
      <c r="C89" s="28"/>
      <c r="D89" s="28"/>
      <c r="E89" s="56"/>
      <c r="F89" s="27"/>
      <c r="G89" s="28"/>
      <c r="H89" s="28"/>
      <c r="I89" s="29"/>
      <c r="J89" s="43" t="s">
        <v>143</v>
      </c>
      <c r="K89" s="14">
        <v>135734</v>
      </c>
    </row>
    <row r="90" spans="1:11" ht="31.2">
      <c r="A90" s="53">
        <v>78</v>
      </c>
      <c r="B90" s="58" t="s">
        <v>2</v>
      </c>
      <c r="C90" s="22" t="s">
        <v>23</v>
      </c>
      <c r="D90" s="22" t="s">
        <v>87</v>
      </c>
      <c r="E90" s="124" t="s">
        <v>52</v>
      </c>
      <c r="F90" s="125"/>
      <c r="G90" s="22" t="s">
        <v>14</v>
      </c>
      <c r="H90" s="22" t="s">
        <v>1</v>
      </c>
      <c r="I90" s="25" t="s">
        <v>81</v>
      </c>
      <c r="J90" s="34" t="s">
        <v>89</v>
      </c>
      <c r="K90" s="14">
        <f>K92</f>
        <v>390</v>
      </c>
    </row>
    <row r="91" spans="1:11" ht="15.6">
      <c r="A91" s="53">
        <v>79</v>
      </c>
      <c r="B91" s="58"/>
      <c r="C91" s="22"/>
      <c r="D91" s="22"/>
      <c r="E91" s="94"/>
      <c r="F91" s="95"/>
      <c r="G91" s="22"/>
      <c r="H91" s="22"/>
      <c r="I91" s="25"/>
      <c r="J91" s="96" t="s">
        <v>24</v>
      </c>
      <c r="K91" s="84"/>
    </row>
    <row r="92" spans="1:11" ht="31.2">
      <c r="A92" s="83">
        <v>80</v>
      </c>
      <c r="B92" s="58" t="s">
        <v>2</v>
      </c>
      <c r="C92" s="22" t="s">
        <v>23</v>
      </c>
      <c r="D92" s="22" t="s">
        <v>87</v>
      </c>
      <c r="E92" s="124" t="s">
        <v>88</v>
      </c>
      <c r="F92" s="125"/>
      <c r="G92" s="22" t="s">
        <v>14</v>
      </c>
      <c r="H92" s="22" t="s">
        <v>1</v>
      </c>
      <c r="I92" s="25" t="s">
        <v>81</v>
      </c>
      <c r="J92" s="34" t="s">
        <v>89</v>
      </c>
      <c r="K92" s="14">
        <v>390</v>
      </c>
    </row>
    <row r="93" spans="1:11" ht="93.6">
      <c r="A93" s="53">
        <v>81</v>
      </c>
      <c r="B93" s="116" t="s">
        <v>2</v>
      </c>
      <c r="C93" s="22" t="s">
        <v>23</v>
      </c>
      <c r="D93" s="22" t="s">
        <v>106</v>
      </c>
      <c r="E93" s="124" t="s">
        <v>4</v>
      </c>
      <c r="F93" s="125"/>
      <c r="G93" s="22" t="s">
        <v>14</v>
      </c>
      <c r="H93" s="22" t="s">
        <v>1</v>
      </c>
      <c r="I93" s="25" t="s">
        <v>81</v>
      </c>
      <c r="J93" s="34" t="s">
        <v>107</v>
      </c>
      <c r="K93" s="15">
        <f>K94</f>
        <v>207.4</v>
      </c>
    </row>
    <row r="94" spans="1:11" ht="31.2">
      <c r="A94" s="53">
        <v>82</v>
      </c>
      <c r="B94" s="116" t="s">
        <v>2</v>
      </c>
      <c r="C94" s="22" t="s">
        <v>23</v>
      </c>
      <c r="D94" s="22" t="s">
        <v>106</v>
      </c>
      <c r="E94" s="124" t="s">
        <v>52</v>
      </c>
      <c r="F94" s="125"/>
      <c r="G94" s="22" t="s">
        <v>14</v>
      </c>
      <c r="H94" s="22" t="s">
        <v>1</v>
      </c>
      <c r="I94" s="25" t="s">
        <v>81</v>
      </c>
      <c r="J94" s="43" t="s">
        <v>108</v>
      </c>
      <c r="K94" s="15">
        <v>207.4</v>
      </c>
    </row>
    <row r="95" spans="1:11" ht="46.8">
      <c r="A95" s="53">
        <v>83</v>
      </c>
      <c r="B95" s="58" t="s">
        <v>2</v>
      </c>
      <c r="C95" s="22" t="s">
        <v>23</v>
      </c>
      <c r="D95" s="22" t="s">
        <v>109</v>
      </c>
      <c r="E95" s="124" t="s">
        <v>4</v>
      </c>
      <c r="F95" s="125"/>
      <c r="G95" s="22" t="s">
        <v>3</v>
      </c>
      <c r="H95" s="22" t="s">
        <v>1</v>
      </c>
      <c r="I95" s="25" t="s">
        <v>2</v>
      </c>
      <c r="J95" s="43" t="s">
        <v>110</v>
      </c>
      <c r="K95" s="15">
        <f>K96</f>
        <v>-3148.8</v>
      </c>
    </row>
    <row r="96" spans="1:11" ht="63" thickBot="1">
      <c r="A96" s="83">
        <v>84</v>
      </c>
      <c r="B96" s="24" t="s">
        <v>2</v>
      </c>
      <c r="C96" s="117" t="s">
        <v>23</v>
      </c>
      <c r="D96" s="117" t="s">
        <v>109</v>
      </c>
      <c r="E96" s="147" t="s">
        <v>4</v>
      </c>
      <c r="F96" s="148"/>
      <c r="G96" s="117" t="s">
        <v>14</v>
      </c>
      <c r="H96" s="117" t="s">
        <v>1</v>
      </c>
      <c r="I96" s="47" t="s">
        <v>81</v>
      </c>
      <c r="J96" s="118" t="s">
        <v>111</v>
      </c>
      <c r="K96" s="119">
        <v>-3148.8</v>
      </c>
    </row>
    <row r="97" spans="1:11" ht="16.2" thickBot="1">
      <c r="A97" s="54">
        <v>85</v>
      </c>
      <c r="B97" s="30"/>
      <c r="C97" s="31"/>
      <c r="D97" s="31"/>
      <c r="E97" s="145"/>
      <c r="F97" s="146"/>
      <c r="G97" s="31"/>
      <c r="H97" s="31"/>
      <c r="I97" s="32"/>
      <c r="J97" s="45" t="s">
        <v>44</v>
      </c>
      <c r="K97" s="16">
        <f>K13+K44</f>
        <v>2247382.2999999998</v>
      </c>
    </row>
    <row r="98" spans="1:11" ht="15.6">
      <c r="A98" s="46"/>
      <c r="B98" s="47"/>
      <c r="C98" s="47"/>
      <c r="D98" s="47"/>
      <c r="E98" s="47"/>
      <c r="F98" s="47"/>
      <c r="G98" s="47"/>
      <c r="H98" s="47"/>
      <c r="I98" s="47"/>
      <c r="J98" s="48"/>
      <c r="K98" s="49"/>
    </row>
    <row r="100" spans="1:11" ht="18">
      <c r="A100" s="130"/>
      <c r="B100" s="130"/>
      <c r="C100" s="130"/>
      <c r="D100" s="130"/>
      <c r="E100" s="130"/>
      <c r="F100" s="130"/>
      <c r="G100" s="130"/>
      <c r="H100" s="130"/>
      <c r="J100" s="132"/>
      <c r="K100" s="132"/>
    </row>
    <row r="101" spans="1:11" ht="18">
      <c r="A101" s="59"/>
      <c r="B101" s="59"/>
      <c r="C101" s="59"/>
      <c r="D101" s="59"/>
      <c r="E101" s="59"/>
      <c r="F101" s="59"/>
      <c r="G101" s="59"/>
      <c r="H101" s="60"/>
      <c r="J101" s="132"/>
      <c r="K101" s="132"/>
    </row>
    <row r="102" spans="1:11" ht="18">
      <c r="A102" s="59"/>
      <c r="B102" s="59"/>
      <c r="C102" s="59"/>
      <c r="D102" s="59"/>
      <c r="E102" s="59"/>
      <c r="F102" s="59"/>
      <c r="G102" s="59"/>
      <c r="H102" s="60"/>
      <c r="J102" s="132"/>
      <c r="K102" s="132"/>
    </row>
    <row r="103" spans="1:11" ht="18">
      <c r="A103" s="131"/>
      <c r="B103" s="131"/>
      <c r="C103" s="131"/>
      <c r="D103" s="131"/>
      <c r="E103" s="131"/>
      <c r="F103" s="131"/>
      <c r="G103" s="131"/>
      <c r="H103" s="131"/>
      <c r="I103" s="131"/>
      <c r="J103" s="132"/>
      <c r="K103" s="132"/>
    </row>
  </sheetData>
  <mergeCells count="70">
    <mergeCell ref="E97:F97"/>
    <mergeCell ref="E71:F71"/>
    <mergeCell ref="E55:F55"/>
    <mergeCell ref="E56:F56"/>
    <mergeCell ref="E70:F70"/>
    <mergeCell ref="E88:F88"/>
    <mergeCell ref="E82:F82"/>
    <mergeCell ref="E72:F72"/>
    <mergeCell ref="E86:F86"/>
    <mergeCell ref="E92:F92"/>
    <mergeCell ref="E85:F85"/>
    <mergeCell ref="E83:F83"/>
    <mergeCell ref="E93:F93"/>
    <mergeCell ref="E94:F94"/>
    <mergeCell ref="E95:F95"/>
    <mergeCell ref="E96:F96"/>
    <mergeCell ref="J1:K1"/>
    <mergeCell ref="J2:K2"/>
    <mergeCell ref="J3:K3"/>
    <mergeCell ref="B11:I11"/>
    <mergeCell ref="A6:K8"/>
    <mergeCell ref="A5:K5"/>
    <mergeCell ref="B12:I12"/>
    <mergeCell ref="E14:F14"/>
    <mergeCell ref="E13:F13"/>
    <mergeCell ref="E25:F25"/>
    <mergeCell ref="E33:F33"/>
    <mergeCell ref="E15:F15"/>
    <mergeCell ref="E28:F28"/>
    <mergeCell ref="E17:F17"/>
    <mergeCell ref="E18:F18"/>
    <mergeCell ref="E16:F16"/>
    <mergeCell ref="E19:F19"/>
    <mergeCell ref="E30:F30"/>
    <mergeCell ref="E21:F21"/>
    <mergeCell ref="E26:F26"/>
    <mergeCell ref="E23:F23"/>
    <mergeCell ref="E24:F24"/>
    <mergeCell ref="A100:H100"/>
    <mergeCell ref="A103:I103"/>
    <mergeCell ref="J100:K100"/>
    <mergeCell ref="J101:K101"/>
    <mergeCell ref="J102:K102"/>
    <mergeCell ref="J103:K103"/>
    <mergeCell ref="E20:F20"/>
    <mergeCell ref="E22:F22"/>
    <mergeCell ref="E29:F29"/>
    <mergeCell ref="E27:F27"/>
    <mergeCell ref="E31:F31"/>
    <mergeCell ref="E42:F42"/>
    <mergeCell ref="E41:F41"/>
    <mergeCell ref="E38:F38"/>
    <mergeCell ref="E32:F32"/>
    <mergeCell ref="E36:F36"/>
    <mergeCell ref="E40:F40"/>
    <mergeCell ref="E34:F34"/>
    <mergeCell ref="E37:F37"/>
    <mergeCell ref="E35:F35"/>
    <mergeCell ref="E39:F39"/>
    <mergeCell ref="E47:F47"/>
    <mergeCell ref="E43:F43"/>
    <mergeCell ref="E44:F44"/>
    <mergeCell ref="E45:F45"/>
    <mergeCell ref="E90:F90"/>
    <mergeCell ref="E50:F50"/>
    <mergeCell ref="E51:F51"/>
    <mergeCell ref="E84:F84"/>
    <mergeCell ref="E48:F48"/>
    <mergeCell ref="E49:F49"/>
    <mergeCell ref="E46:F46"/>
  </mergeCells>
  <phoneticPr fontId="0" type="noConversion"/>
  <pageMargins left="0.98425196850393704" right="0.39370078740157483" top="0.39370078740157483" bottom="0.19685039370078741" header="0.39" footer="0.23"/>
  <pageSetup paperSize="9" scale="9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81"/>
  <sheetViews>
    <sheetView topLeftCell="A26" zoomScaleNormal="100" workbookViewId="0">
      <selection activeCell="J70" sqref="J70"/>
    </sheetView>
  </sheetViews>
  <sheetFormatPr defaultRowHeight="13.2"/>
  <cols>
    <col min="1" max="1" width="5" customWidth="1"/>
    <col min="2" max="2" width="4.44140625" bestFit="1" customWidth="1"/>
    <col min="3" max="3" width="2.109375" bestFit="1" customWidth="1"/>
    <col min="4" max="4" width="3.33203125" bestFit="1" customWidth="1"/>
    <col min="5" max="5" width="2.88671875" customWidth="1"/>
    <col min="6" max="6" width="3.5546875" customWidth="1"/>
    <col min="7" max="7" width="2.6640625" customWidth="1"/>
    <col min="8" max="8" width="5.5546875" customWidth="1"/>
    <col min="9" max="9" width="4" customWidth="1"/>
    <col min="10" max="10" width="73.5546875" customWidth="1"/>
    <col min="11" max="11" width="13.33203125" bestFit="1" customWidth="1"/>
    <col min="12" max="12" width="12.109375" customWidth="1"/>
  </cols>
  <sheetData>
    <row r="1" spans="1:12" ht="13.8">
      <c r="A1" s="1"/>
      <c r="B1" s="1"/>
      <c r="C1" s="1"/>
      <c r="D1" s="1"/>
      <c r="E1" s="1"/>
      <c r="F1" s="1"/>
      <c r="G1" s="1"/>
      <c r="H1" s="1"/>
      <c r="I1" s="2"/>
      <c r="J1" s="139" t="s">
        <v>74</v>
      </c>
      <c r="K1" s="139"/>
      <c r="L1" s="139"/>
    </row>
    <row r="2" spans="1:12" ht="13.8">
      <c r="A2" s="1"/>
      <c r="B2" s="1"/>
      <c r="C2" s="1"/>
      <c r="D2" s="1"/>
      <c r="E2" s="1"/>
      <c r="F2" s="1"/>
      <c r="G2" s="1"/>
      <c r="H2" s="1"/>
      <c r="I2" s="2"/>
      <c r="J2" s="140" t="s">
        <v>47</v>
      </c>
      <c r="K2" s="140"/>
      <c r="L2" s="140"/>
    </row>
    <row r="3" spans="1:12" ht="13.8">
      <c r="A3" s="1"/>
      <c r="B3" s="1"/>
      <c r="C3" s="1"/>
      <c r="D3" s="1"/>
      <c r="E3" s="1"/>
      <c r="F3" s="1"/>
      <c r="G3" s="1"/>
      <c r="H3" s="1"/>
      <c r="I3" s="2"/>
      <c r="J3" s="139" t="s">
        <v>63</v>
      </c>
      <c r="K3" s="139"/>
      <c r="L3" s="139"/>
    </row>
    <row r="4" spans="1:12" ht="13.8">
      <c r="A4" s="1"/>
      <c r="B4" s="1"/>
      <c r="C4" s="1"/>
      <c r="D4" s="1"/>
      <c r="E4" s="1"/>
      <c r="F4" s="1"/>
      <c r="G4" s="1"/>
      <c r="H4" s="1"/>
      <c r="I4" s="2"/>
      <c r="J4" s="4"/>
      <c r="K4" s="4"/>
    </row>
    <row r="5" spans="1:12" ht="17.399999999999999">
      <c r="A5" s="144" t="s">
        <v>50</v>
      </c>
      <c r="B5" s="144"/>
      <c r="C5" s="144"/>
      <c r="D5" s="144"/>
      <c r="E5" s="144"/>
      <c r="F5" s="144"/>
      <c r="G5" s="144"/>
      <c r="H5" s="144"/>
      <c r="I5" s="144"/>
      <c r="J5" s="144"/>
      <c r="K5" s="144"/>
      <c r="L5" s="144"/>
    </row>
    <row r="6" spans="1:12" ht="12.75" customHeight="1">
      <c r="A6" s="143" t="s">
        <v>112</v>
      </c>
      <c r="B6" s="143"/>
      <c r="C6" s="143"/>
      <c r="D6" s="143"/>
      <c r="E6" s="143"/>
      <c r="F6" s="143"/>
      <c r="G6" s="143"/>
      <c r="H6" s="143"/>
      <c r="I6" s="143"/>
      <c r="J6" s="143"/>
      <c r="K6" s="143"/>
      <c r="L6" s="143"/>
    </row>
    <row r="7" spans="1:12" ht="4.5" customHeight="1">
      <c r="A7" s="143"/>
      <c r="B7" s="143"/>
      <c r="C7" s="143"/>
      <c r="D7" s="143"/>
      <c r="E7" s="143"/>
      <c r="F7" s="143"/>
      <c r="G7" s="143"/>
      <c r="H7" s="143"/>
      <c r="I7" s="143"/>
      <c r="J7" s="143"/>
      <c r="K7" s="143"/>
      <c r="L7" s="143"/>
    </row>
    <row r="8" spans="1:12" ht="12.75" hidden="1" customHeight="1">
      <c r="A8" s="143"/>
      <c r="B8" s="143"/>
      <c r="C8" s="143"/>
      <c r="D8" s="143"/>
      <c r="E8" s="143"/>
      <c r="F8" s="143"/>
      <c r="G8" s="143"/>
      <c r="H8" s="143"/>
      <c r="I8" s="143"/>
      <c r="J8" s="143"/>
      <c r="K8" s="143"/>
      <c r="L8" s="143"/>
    </row>
    <row r="9" spans="1:12" ht="13.8" thickBot="1">
      <c r="A9" s="1"/>
      <c r="B9" s="1"/>
      <c r="C9" s="1"/>
      <c r="D9" s="1"/>
      <c r="E9" s="1"/>
      <c r="F9" s="1"/>
      <c r="G9" s="1"/>
      <c r="H9" s="1"/>
      <c r="I9" s="2"/>
      <c r="J9" s="3"/>
      <c r="K9" s="1"/>
    </row>
    <row r="10" spans="1:12" ht="78.599999999999994" thickBot="1">
      <c r="A10" s="74" t="s">
        <v>5</v>
      </c>
      <c r="B10" s="141" t="s">
        <v>37</v>
      </c>
      <c r="C10" s="141"/>
      <c r="D10" s="141"/>
      <c r="E10" s="141"/>
      <c r="F10" s="141"/>
      <c r="G10" s="141"/>
      <c r="H10" s="141"/>
      <c r="I10" s="142"/>
      <c r="J10" s="7" t="s">
        <v>38</v>
      </c>
      <c r="K10" s="75" t="s">
        <v>113</v>
      </c>
      <c r="L10" s="74" t="s">
        <v>114</v>
      </c>
    </row>
    <row r="11" spans="1:12" ht="13.8" thickBot="1">
      <c r="A11" s="50">
        <v>1</v>
      </c>
      <c r="B11" s="133">
        <v>2</v>
      </c>
      <c r="C11" s="133"/>
      <c r="D11" s="133"/>
      <c r="E11" s="133"/>
      <c r="F11" s="133"/>
      <c r="G11" s="133"/>
      <c r="H11" s="133"/>
      <c r="I11" s="134"/>
      <c r="J11" s="6">
        <v>3</v>
      </c>
      <c r="K11" s="61">
        <v>4</v>
      </c>
      <c r="L11" s="72">
        <v>5</v>
      </c>
    </row>
    <row r="12" spans="1:12" ht="15.6">
      <c r="A12" s="52">
        <v>1</v>
      </c>
      <c r="B12" s="17" t="s">
        <v>2</v>
      </c>
      <c r="C12" s="18" t="s">
        <v>0</v>
      </c>
      <c r="D12" s="19" t="s">
        <v>3</v>
      </c>
      <c r="E12" s="137" t="s">
        <v>4</v>
      </c>
      <c r="F12" s="138"/>
      <c r="G12" s="19" t="s">
        <v>3</v>
      </c>
      <c r="H12" s="19" t="s">
        <v>1</v>
      </c>
      <c r="I12" s="20" t="s">
        <v>2</v>
      </c>
      <c r="J12" s="33" t="s">
        <v>26</v>
      </c>
      <c r="K12" s="71">
        <f>K13+K15+K17+K21+K24+K29+K31+K34+K36</f>
        <v>268850.40000000002</v>
      </c>
      <c r="L12" s="69">
        <f>L13+L15+L17+L21+L24+L29+L31+L34+L36</f>
        <v>289064.59999999998</v>
      </c>
    </row>
    <row r="13" spans="1:12" ht="15.6">
      <c r="A13" s="53">
        <v>2</v>
      </c>
      <c r="B13" s="21" t="s">
        <v>2</v>
      </c>
      <c r="C13" s="21" t="s">
        <v>0</v>
      </c>
      <c r="D13" s="22" t="s">
        <v>6</v>
      </c>
      <c r="E13" s="135" t="s">
        <v>4</v>
      </c>
      <c r="F13" s="136"/>
      <c r="G13" s="22" t="s">
        <v>3</v>
      </c>
      <c r="H13" s="22" t="s">
        <v>1</v>
      </c>
      <c r="I13" s="23" t="s">
        <v>2</v>
      </c>
      <c r="J13" s="34" t="s">
        <v>27</v>
      </c>
      <c r="K13" s="62">
        <v>75496.5</v>
      </c>
      <c r="L13" s="70">
        <v>85235.5</v>
      </c>
    </row>
    <row r="14" spans="1:12" ht="15.6">
      <c r="A14" s="53">
        <v>3</v>
      </c>
      <c r="B14" s="21" t="s">
        <v>2</v>
      </c>
      <c r="C14" s="21" t="s">
        <v>0</v>
      </c>
      <c r="D14" s="22" t="s">
        <v>6</v>
      </c>
      <c r="E14" s="124" t="s">
        <v>7</v>
      </c>
      <c r="F14" s="125"/>
      <c r="G14" s="22" t="s">
        <v>6</v>
      </c>
      <c r="H14" s="22" t="s">
        <v>1</v>
      </c>
      <c r="I14" s="23" t="s">
        <v>8</v>
      </c>
      <c r="J14" s="34" t="s">
        <v>28</v>
      </c>
      <c r="K14" s="62">
        <v>75496.5</v>
      </c>
      <c r="L14" s="70">
        <v>85235.5</v>
      </c>
    </row>
    <row r="15" spans="1:12" ht="31.2">
      <c r="A15" s="53">
        <v>4</v>
      </c>
      <c r="B15" s="21" t="s">
        <v>2</v>
      </c>
      <c r="C15" s="21" t="s">
        <v>0</v>
      </c>
      <c r="D15" s="22" t="s">
        <v>54</v>
      </c>
      <c r="E15" s="124" t="s">
        <v>4</v>
      </c>
      <c r="F15" s="125"/>
      <c r="G15" s="22" t="s">
        <v>3</v>
      </c>
      <c r="H15" s="22" t="s">
        <v>1</v>
      </c>
      <c r="I15" s="23" t="s">
        <v>2</v>
      </c>
      <c r="J15" s="34" t="s">
        <v>55</v>
      </c>
      <c r="K15" s="62">
        <v>84554</v>
      </c>
      <c r="L15" s="70">
        <v>84554</v>
      </c>
    </row>
    <row r="16" spans="1:12" ht="31.2">
      <c r="A16" s="53">
        <v>5</v>
      </c>
      <c r="B16" s="24" t="s">
        <v>2</v>
      </c>
      <c r="C16" s="21" t="s">
        <v>0</v>
      </c>
      <c r="D16" s="22" t="s">
        <v>54</v>
      </c>
      <c r="E16" s="124" t="s">
        <v>7</v>
      </c>
      <c r="F16" s="125"/>
      <c r="G16" s="22" t="s">
        <v>6</v>
      </c>
      <c r="H16" s="22" t="s">
        <v>1</v>
      </c>
      <c r="I16" s="23" t="s">
        <v>8</v>
      </c>
      <c r="J16" s="34" t="s">
        <v>56</v>
      </c>
      <c r="K16" s="62">
        <v>84554</v>
      </c>
      <c r="L16" s="70">
        <v>84554</v>
      </c>
    </row>
    <row r="17" spans="1:12" ht="15.6">
      <c r="A17" s="53">
        <v>6</v>
      </c>
      <c r="B17" s="21" t="s">
        <v>2</v>
      </c>
      <c r="C17" s="21" t="s">
        <v>0</v>
      </c>
      <c r="D17" s="22" t="s">
        <v>9</v>
      </c>
      <c r="E17" s="124" t="s">
        <v>4</v>
      </c>
      <c r="F17" s="125"/>
      <c r="G17" s="22" t="s">
        <v>3</v>
      </c>
      <c r="H17" s="22" t="s">
        <v>1</v>
      </c>
      <c r="I17" s="23" t="s">
        <v>2</v>
      </c>
      <c r="J17" s="35" t="s">
        <v>29</v>
      </c>
      <c r="K17" s="62">
        <f>SUM(K18:K20)</f>
        <v>62464.4</v>
      </c>
      <c r="L17" s="70">
        <f>SUM(L18:L20)</f>
        <v>72522.3</v>
      </c>
    </row>
    <row r="18" spans="1:12" ht="34.200000000000003" customHeight="1">
      <c r="A18" s="53">
        <v>7</v>
      </c>
      <c r="B18" s="58" t="s">
        <v>2</v>
      </c>
      <c r="C18" s="21" t="s">
        <v>0</v>
      </c>
      <c r="D18" s="22" t="s">
        <v>9</v>
      </c>
      <c r="E18" s="124" t="s">
        <v>13</v>
      </c>
      <c r="F18" s="125"/>
      <c r="G18" s="22" t="s">
        <v>3</v>
      </c>
      <c r="H18" s="22" t="s">
        <v>1</v>
      </c>
      <c r="I18" s="23" t="s">
        <v>8</v>
      </c>
      <c r="J18" s="35" t="s">
        <v>65</v>
      </c>
      <c r="K18" s="63">
        <v>59164.4</v>
      </c>
      <c r="L18" s="70">
        <v>69222.3</v>
      </c>
    </row>
    <row r="19" spans="1:12" ht="15.6">
      <c r="A19" s="53">
        <v>8</v>
      </c>
      <c r="B19" s="21" t="s">
        <v>2</v>
      </c>
      <c r="C19" s="21" t="s">
        <v>0</v>
      </c>
      <c r="D19" s="22" t="s">
        <v>9</v>
      </c>
      <c r="E19" s="124" t="s">
        <v>11</v>
      </c>
      <c r="F19" s="125"/>
      <c r="G19" s="22" t="s">
        <v>6</v>
      </c>
      <c r="H19" s="22" t="s">
        <v>1</v>
      </c>
      <c r="I19" s="23" t="s">
        <v>8</v>
      </c>
      <c r="J19" s="34" t="s">
        <v>30</v>
      </c>
      <c r="K19" s="62">
        <v>1600</v>
      </c>
      <c r="L19" s="70">
        <v>1600</v>
      </c>
    </row>
    <row r="20" spans="1:12" ht="31.2">
      <c r="A20" s="53">
        <v>9</v>
      </c>
      <c r="B20" s="21" t="s">
        <v>2</v>
      </c>
      <c r="C20" s="21" t="s">
        <v>0</v>
      </c>
      <c r="D20" s="22" t="s">
        <v>9</v>
      </c>
      <c r="E20" s="124" t="s">
        <v>52</v>
      </c>
      <c r="F20" s="125"/>
      <c r="G20" s="22" t="s">
        <v>10</v>
      </c>
      <c r="H20" s="22" t="s">
        <v>1</v>
      </c>
      <c r="I20" s="23" t="s">
        <v>8</v>
      </c>
      <c r="J20" s="34" t="s">
        <v>53</v>
      </c>
      <c r="K20" s="63">
        <v>1700</v>
      </c>
      <c r="L20" s="70">
        <v>1700</v>
      </c>
    </row>
    <row r="21" spans="1:12" ht="15.6">
      <c r="A21" s="53">
        <v>10</v>
      </c>
      <c r="B21" s="24" t="s">
        <v>2</v>
      </c>
      <c r="C21" s="21" t="s">
        <v>0</v>
      </c>
      <c r="D21" s="22" t="s">
        <v>12</v>
      </c>
      <c r="E21" s="124" t="s">
        <v>4</v>
      </c>
      <c r="F21" s="125"/>
      <c r="G21" s="22" t="s">
        <v>3</v>
      </c>
      <c r="H21" s="22" t="s">
        <v>1</v>
      </c>
      <c r="I21" s="23" t="s">
        <v>2</v>
      </c>
      <c r="J21" s="34" t="s">
        <v>32</v>
      </c>
      <c r="K21" s="62">
        <f>SUM(K22:K23)</f>
        <v>26820</v>
      </c>
      <c r="L21" s="70">
        <f>SUM(L22:L23)</f>
        <v>26820</v>
      </c>
    </row>
    <row r="22" spans="1:12" ht="15.6">
      <c r="A22" s="53">
        <v>11</v>
      </c>
      <c r="B22" s="21" t="s">
        <v>2</v>
      </c>
      <c r="C22" s="21" t="s">
        <v>0</v>
      </c>
      <c r="D22" s="22" t="s">
        <v>12</v>
      </c>
      <c r="E22" s="124" t="s">
        <v>13</v>
      </c>
      <c r="F22" s="125"/>
      <c r="G22" s="22" t="s">
        <v>3</v>
      </c>
      <c r="H22" s="22" t="s">
        <v>1</v>
      </c>
      <c r="I22" s="23" t="s">
        <v>8</v>
      </c>
      <c r="J22" s="34" t="s">
        <v>31</v>
      </c>
      <c r="K22" s="63">
        <v>7290</v>
      </c>
      <c r="L22" s="70">
        <v>7290</v>
      </c>
    </row>
    <row r="23" spans="1:12" ht="15.6">
      <c r="A23" s="53">
        <v>12</v>
      </c>
      <c r="B23" s="21" t="s">
        <v>2</v>
      </c>
      <c r="C23" s="21" t="s">
        <v>0</v>
      </c>
      <c r="D23" s="22" t="s">
        <v>12</v>
      </c>
      <c r="E23" s="124" t="s">
        <v>15</v>
      </c>
      <c r="F23" s="125"/>
      <c r="G23" s="22" t="s">
        <v>3</v>
      </c>
      <c r="H23" s="22" t="s">
        <v>1</v>
      </c>
      <c r="I23" s="23" t="s">
        <v>8</v>
      </c>
      <c r="J23" s="36" t="s">
        <v>33</v>
      </c>
      <c r="K23" s="62">
        <v>19530</v>
      </c>
      <c r="L23" s="70">
        <v>19530</v>
      </c>
    </row>
    <row r="24" spans="1:12" ht="31.2">
      <c r="A24" s="53">
        <v>13</v>
      </c>
      <c r="B24" s="21" t="s">
        <v>2</v>
      </c>
      <c r="C24" s="21" t="s">
        <v>0</v>
      </c>
      <c r="D24" s="22" t="s">
        <v>16</v>
      </c>
      <c r="E24" s="124" t="s">
        <v>4</v>
      </c>
      <c r="F24" s="125"/>
      <c r="G24" s="22" t="s">
        <v>3</v>
      </c>
      <c r="H24" s="22" t="s">
        <v>1</v>
      </c>
      <c r="I24" s="23" t="s">
        <v>2</v>
      </c>
      <c r="J24" s="36" t="s">
        <v>41</v>
      </c>
      <c r="K24" s="62">
        <f>SUM(K25:K28)</f>
        <v>16333.5</v>
      </c>
      <c r="L24" s="70">
        <f>SUM(L25:L28)</f>
        <v>16739.8</v>
      </c>
    </row>
    <row r="25" spans="1:12" ht="78">
      <c r="A25" s="53">
        <v>14</v>
      </c>
      <c r="B25" s="21" t="s">
        <v>2</v>
      </c>
      <c r="C25" s="21" t="s">
        <v>0</v>
      </c>
      <c r="D25" s="22" t="s">
        <v>16</v>
      </c>
      <c r="E25" s="124" t="s">
        <v>20</v>
      </c>
      <c r="F25" s="125"/>
      <c r="G25" s="22" t="s">
        <v>3</v>
      </c>
      <c r="H25" s="22" t="s">
        <v>1</v>
      </c>
      <c r="I25" s="23" t="s">
        <v>21</v>
      </c>
      <c r="J25" s="37" t="s">
        <v>49</v>
      </c>
      <c r="K25" s="62">
        <v>11201.8</v>
      </c>
      <c r="L25" s="70">
        <v>11608.1</v>
      </c>
    </row>
    <row r="26" spans="1:12" ht="46.8">
      <c r="A26" s="53">
        <v>15</v>
      </c>
      <c r="B26" s="116" t="s">
        <v>2</v>
      </c>
      <c r="C26" s="116" t="s">
        <v>0</v>
      </c>
      <c r="D26" s="22" t="s">
        <v>16</v>
      </c>
      <c r="E26" s="124" t="s">
        <v>115</v>
      </c>
      <c r="F26" s="125"/>
      <c r="G26" s="22" t="s">
        <v>3</v>
      </c>
      <c r="H26" s="22" t="s">
        <v>1</v>
      </c>
      <c r="I26" s="23" t="s">
        <v>21</v>
      </c>
      <c r="J26" s="37" t="s">
        <v>116</v>
      </c>
      <c r="K26" s="11">
        <v>4.4000000000000004</v>
      </c>
      <c r="L26" s="70">
        <v>4.4000000000000004</v>
      </c>
    </row>
    <row r="27" spans="1:12" ht="15.6">
      <c r="A27" s="53">
        <v>16</v>
      </c>
      <c r="B27" s="21" t="s">
        <v>2</v>
      </c>
      <c r="C27" s="21" t="s">
        <v>0</v>
      </c>
      <c r="D27" s="22" t="s">
        <v>16</v>
      </c>
      <c r="E27" s="124" t="s">
        <v>60</v>
      </c>
      <c r="F27" s="125"/>
      <c r="G27" s="22" t="s">
        <v>3</v>
      </c>
      <c r="H27" s="22" t="s">
        <v>1</v>
      </c>
      <c r="I27" s="23" t="s">
        <v>21</v>
      </c>
      <c r="J27" s="39" t="s">
        <v>59</v>
      </c>
      <c r="K27" s="62">
        <v>30</v>
      </c>
      <c r="L27" s="70">
        <v>30</v>
      </c>
    </row>
    <row r="28" spans="1:12" ht="78">
      <c r="A28" s="53">
        <v>17</v>
      </c>
      <c r="B28" s="95" t="s">
        <v>2</v>
      </c>
      <c r="C28" s="95" t="s">
        <v>0</v>
      </c>
      <c r="D28" s="22" t="s">
        <v>16</v>
      </c>
      <c r="E28" s="124" t="s">
        <v>82</v>
      </c>
      <c r="F28" s="125"/>
      <c r="G28" s="22" t="s">
        <v>3</v>
      </c>
      <c r="H28" s="22" t="s">
        <v>1</v>
      </c>
      <c r="I28" s="94" t="s">
        <v>21</v>
      </c>
      <c r="J28" s="39" t="s">
        <v>83</v>
      </c>
      <c r="K28" s="62">
        <v>5097.3</v>
      </c>
      <c r="L28" s="70">
        <v>5097.3</v>
      </c>
    </row>
    <row r="29" spans="1:12" ht="15.6">
      <c r="A29" s="53">
        <v>18</v>
      </c>
      <c r="B29" s="24" t="s">
        <v>2</v>
      </c>
      <c r="C29" s="21" t="s">
        <v>0</v>
      </c>
      <c r="D29" s="22" t="s">
        <v>17</v>
      </c>
      <c r="E29" s="124" t="s">
        <v>4</v>
      </c>
      <c r="F29" s="125"/>
      <c r="G29" s="22" t="s">
        <v>3</v>
      </c>
      <c r="H29" s="22" t="s">
        <v>1</v>
      </c>
      <c r="I29" s="23" t="s">
        <v>2</v>
      </c>
      <c r="J29" s="36" t="s">
        <v>34</v>
      </c>
      <c r="K29" s="62">
        <v>1006.6</v>
      </c>
      <c r="L29" s="70">
        <v>1039.8</v>
      </c>
    </row>
    <row r="30" spans="1:12" ht="15.6">
      <c r="A30" s="53">
        <v>19</v>
      </c>
      <c r="B30" s="21" t="s">
        <v>2</v>
      </c>
      <c r="C30" s="21" t="s">
        <v>0</v>
      </c>
      <c r="D30" s="22" t="s">
        <v>17</v>
      </c>
      <c r="E30" s="124" t="s">
        <v>13</v>
      </c>
      <c r="F30" s="125"/>
      <c r="G30" s="22" t="s">
        <v>6</v>
      </c>
      <c r="H30" s="22" t="s">
        <v>1</v>
      </c>
      <c r="I30" s="23" t="s">
        <v>21</v>
      </c>
      <c r="J30" s="36" t="s">
        <v>35</v>
      </c>
      <c r="K30" s="63">
        <v>1006.6</v>
      </c>
      <c r="L30" s="70">
        <v>1039.8</v>
      </c>
    </row>
    <row r="31" spans="1:12" ht="31.2">
      <c r="A31" s="53">
        <v>20</v>
      </c>
      <c r="B31" s="21" t="s">
        <v>2</v>
      </c>
      <c r="C31" s="21" t="s">
        <v>0</v>
      </c>
      <c r="D31" s="22" t="s">
        <v>18</v>
      </c>
      <c r="E31" s="124" t="s">
        <v>4</v>
      </c>
      <c r="F31" s="125"/>
      <c r="G31" s="22" t="s">
        <v>3</v>
      </c>
      <c r="H31" s="22" t="s">
        <v>1</v>
      </c>
      <c r="I31" s="23" t="s">
        <v>2</v>
      </c>
      <c r="J31" s="36" t="s">
        <v>51</v>
      </c>
      <c r="K31" s="62">
        <f>SUM(K32:K33)</f>
        <v>386.4</v>
      </c>
      <c r="L31" s="70">
        <f>SUM(L32:L33)</f>
        <v>380.29999999999995</v>
      </c>
    </row>
    <row r="32" spans="1:12" ht="15.6">
      <c r="A32" s="53">
        <v>21</v>
      </c>
      <c r="B32" s="21" t="s">
        <v>2</v>
      </c>
      <c r="C32" s="21" t="s">
        <v>0</v>
      </c>
      <c r="D32" s="22" t="s">
        <v>18</v>
      </c>
      <c r="E32" s="124" t="s">
        <v>13</v>
      </c>
      <c r="F32" s="125"/>
      <c r="G32" s="22" t="s">
        <v>3</v>
      </c>
      <c r="H32" s="22" t="s">
        <v>1</v>
      </c>
      <c r="I32" s="23" t="s">
        <v>22</v>
      </c>
      <c r="J32" s="39" t="s">
        <v>62</v>
      </c>
      <c r="K32" s="62">
        <v>120.9</v>
      </c>
      <c r="L32" s="70">
        <v>120.9</v>
      </c>
    </row>
    <row r="33" spans="1:12" ht="15.6">
      <c r="A33" s="53">
        <v>22</v>
      </c>
      <c r="B33" s="21" t="s">
        <v>2</v>
      </c>
      <c r="C33" s="21" t="s">
        <v>0</v>
      </c>
      <c r="D33" s="22" t="s">
        <v>18</v>
      </c>
      <c r="E33" s="124" t="s">
        <v>7</v>
      </c>
      <c r="F33" s="125"/>
      <c r="G33" s="22" t="s">
        <v>3</v>
      </c>
      <c r="H33" s="22" t="s">
        <v>1</v>
      </c>
      <c r="I33" s="23" t="s">
        <v>22</v>
      </c>
      <c r="J33" s="38" t="s">
        <v>61</v>
      </c>
      <c r="K33" s="62">
        <v>265.5</v>
      </c>
      <c r="L33" s="70">
        <v>259.39999999999998</v>
      </c>
    </row>
    <row r="34" spans="1:12" ht="31.2">
      <c r="A34" s="53">
        <v>23</v>
      </c>
      <c r="B34" s="21" t="s">
        <v>2</v>
      </c>
      <c r="C34" s="21" t="s">
        <v>0</v>
      </c>
      <c r="D34" s="22" t="s">
        <v>19</v>
      </c>
      <c r="E34" s="124" t="s">
        <v>4</v>
      </c>
      <c r="F34" s="125"/>
      <c r="G34" s="22" t="s">
        <v>3</v>
      </c>
      <c r="H34" s="22" t="s">
        <v>1</v>
      </c>
      <c r="I34" s="23" t="s">
        <v>2</v>
      </c>
      <c r="J34" s="36" t="s">
        <v>42</v>
      </c>
      <c r="K34" s="62">
        <f>SUM(K35:K35)</f>
        <v>1438.9</v>
      </c>
      <c r="L34" s="70">
        <f>SUM(L35:L35)</f>
        <v>1438.9</v>
      </c>
    </row>
    <row r="35" spans="1:12" ht="31.2">
      <c r="A35" s="53">
        <v>24</v>
      </c>
      <c r="B35" s="21" t="s">
        <v>2</v>
      </c>
      <c r="C35" s="21" t="s">
        <v>0</v>
      </c>
      <c r="D35" s="22" t="s">
        <v>19</v>
      </c>
      <c r="E35" s="124" t="s">
        <v>15</v>
      </c>
      <c r="F35" s="125"/>
      <c r="G35" s="22" t="s">
        <v>3</v>
      </c>
      <c r="H35" s="22" t="s">
        <v>1</v>
      </c>
      <c r="I35" s="23" t="s">
        <v>43</v>
      </c>
      <c r="J35" s="39" t="s">
        <v>92</v>
      </c>
      <c r="K35" s="62">
        <v>1438.9</v>
      </c>
      <c r="L35" s="70">
        <v>1438.9</v>
      </c>
    </row>
    <row r="36" spans="1:12" ht="15.6">
      <c r="A36" s="53">
        <v>25</v>
      </c>
      <c r="B36" s="21" t="s">
        <v>2</v>
      </c>
      <c r="C36" s="21" t="s">
        <v>0</v>
      </c>
      <c r="D36" s="22" t="s">
        <v>57</v>
      </c>
      <c r="E36" s="124" t="s">
        <v>4</v>
      </c>
      <c r="F36" s="125"/>
      <c r="G36" s="22" t="s">
        <v>3</v>
      </c>
      <c r="H36" s="22" t="s">
        <v>1</v>
      </c>
      <c r="I36" s="23" t="s">
        <v>2</v>
      </c>
      <c r="J36" s="57" t="s">
        <v>58</v>
      </c>
      <c r="K36" s="64">
        <f>SUM(K37:K41)</f>
        <v>350.1</v>
      </c>
      <c r="L36" s="70">
        <f>SUM(L37:L41)</f>
        <v>334</v>
      </c>
    </row>
    <row r="37" spans="1:12" ht="31.2">
      <c r="A37" s="53">
        <v>26</v>
      </c>
      <c r="B37" s="106" t="s">
        <v>2</v>
      </c>
      <c r="C37" s="106" t="s">
        <v>0</v>
      </c>
      <c r="D37" s="22" t="s">
        <v>57</v>
      </c>
      <c r="E37" s="124" t="s">
        <v>13</v>
      </c>
      <c r="F37" s="125"/>
      <c r="G37" s="22" t="s">
        <v>6</v>
      </c>
      <c r="H37" s="22" t="s">
        <v>1</v>
      </c>
      <c r="I37" s="23" t="s">
        <v>64</v>
      </c>
      <c r="J37" s="57" t="s">
        <v>100</v>
      </c>
      <c r="K37" s="13">
        <v>5</v>
      </c>
      <c r="L37" s="70">
        <v>5</v>
      </c>
    </row>
    <row r="38" spans="1:12" ht="31.2">
      <c r="A38" s="53">
        <v>27</v>
      </c>
      <c r="B38" s="95" t="s">
        <v>2</v>
      </c>
      <c r="C38" s="95" t="s">
        <v>0</v>
      </c>
      <c r="D38" s="22" t="s">
        <v>57</v>
      </c>
      <c r="E38" s="124" t="s">
        <v>7</v>
      </c>
      <c r="F38" s="125"/>
      <c r="G38" s="22" t="s">
        <v>10</v>
      </c>
      <c r="H38" s="22" t="s">
        <v>1</v>
      </c>
      <c r="I38" s="23" t="s">
        <v>64</v>
      </c>
      <c r="J38" s="85" t="s">
        <v>84</v>
      </c>
      <c r="K38" s="64">
        <v>3</v>
      </c>
      <c r="L38" s="70">
        <v>3</v>
      </c>
    </row>
    <row r="39" spans="1:12" ht="62.4">
      <c r="A39" s="53">
        <v>28</v>
      </c>
      <c r="B39" s="95" t="s">
        <v>2</v>
      </c>
      <c r="C39" s="95" t="s">
        <v>0</v>
      </c>
      <c r="D39" s="22" t="s">
        <v>57</v>
      </c>
      <c r="E39" s="124" t="s">
        <v>86</v>
      </c>
      <c r="F39" s="125"/>
      <c r="G39" s="22" t="s">
        <v>14</v>
      </c>
      <c r="H39" s="22" t="s">
        <v>1</v>
      </c>
      <c r="I39" s="23" t="s">
        <v>64</v>
      </c>
      <c r="J39" s="85" t="s">
        <v>85</v>
      </c>
      <c r="K39" s="64">
        <v>115.4</v>
      </c>
      <c r="L39" s="70">
        <v>99.1</v>
      </c>
    </row>
    <row r="40" spans="1:12" ht="15.6">
      <c r="A40" s="53">
        <v>29</v>
      </c>
      <c r="B40" s="99" t="s">
        <v>2</v>
      </c>
      <c r="C40" s="99" t="s">
        <v>0</v>
      </c>
      <c r="D40" s="78" t="s">
        <v>57</v>
      </c>
      <c r="E40" s="126" t="s">
        <v>90</v>
      </c>
      <c r="F40" s="127"/>
      <c r="G40" s="78" t="s">
        <v>3</v>
      </c>
      <c r="H40" s="78" t="s">
        <v>1</v>
      </c>
      <c r="I40" s="100" t="s">
        <v>64</v>
      </c>
      <c r="J40" s="85" t="s">
        <v>93</v>
      </c>
      <c r="K40" s="64">
        <v>28.5</v>
      </c>
      <c r="L40" s="70">
        <v>28.7</v>
      </c>
    </row>
    <row r="41" spans="1:12" ht="15.6">
      <c r="A41" s="53">
        <v>30</v>
      </c>
      <c r="B41" s="104" t="s">
        <v>2</v>
      </c>
      <c r="C41" s="104" t="s">
        <v>0</v>
      </c>
      <c r="D41" s="78" t="s">
        <v>57</v>
      </c>
      <c r="E41" s="126" t="s">
        <v>94</v>
      </c>
      <c r="F41" s="127"/>
      <c r="G41" s="78" t="s">
        <v>3</v>
      </c>
      <c r="H41" s="78" t="s">
        <v>1</v>
      </c>
      <c r="I41" s="100" t="s">
        <v>64</v>
      </c>
      <c r="J41" s="109" t="s">
        <v>95</v>
      </c>
      <c r="K41" s="64">
        <v>198.2</v>
      </c>
      <c r="L41" s="70">
        <v>198.2</v>
      </c>
    </row>
    <row r="42" spans="1:12" ht="15.6">
      <c r="A42" s="53">
        <v>31</v>
      </c>
      <c r="B42" s="21" t="s">
        <v>2</v>
      </c>
      <c r="C42" s="22" t="s">
        <v>23</v>
      </c>
      <c r="D42" s="22" t="s">
        <v>3</v>
      </c>
      <c r="E42" s="124" t="s">
        <v>4</v>
      </c>
      <c r="F42" s="125"/>
      <c r="G42" s="22" t="s">
        <v>3</v>
      </c>
      <c r="H42" s="22" t="s">
        <v>1</v>
      </c>
      <c r="I42" s="25" t="s">
        <v>2</v>
      </c>
      <c r="J42" s="36" t="s">
        <v>45</v>
      </c>
      <c r="K42" s="64">
        <f>K43+K70+K72</f>
        <v>1742455.4999999998</v>
      </c>
      <c r="L42" s="70">
        <f>L43+L70+L72</f>
        <v>1755448.7999999998</v>
      </c>
    </row>
    <row r="43" spans="1:12" ht="31.2">
      <c r="A43" s="53">
        <v>32</v>
      </c>
      <c r="B43" s="27" t="s">
        <v>2</v>
      </c>
      <c r="C43" s="28" t="s">
        <v>23</v>
      </c>
      <c r="D43" s="28" t="s">
        <v>10</v>
      </c>
      <c r="E43" s="128" t="s">
        <v>4</v>
      </c>
      <c r="F43" s="129"/>
      <c r="G43" s="28" t="s">
        <v>3</v>
      </c>
      <c r="H43" s="28" t="s">
        <v>1</v>
      </c>
      <c r="I43" s="29" t="s">
        <v>2</v>
      </c>
      <c r="J43" s="40" t="s">
        <v>25</v>
      </c>
      <c r="K43" s="64">
        <f>K44+K45+K50</f>
        <v>1745396.9</v>
      </c>
      <c r="L43" s="70">
        <f>L44+L45+L50</f>
        <v>1758390.2</v>
      </c>
    </row>
    <row r="44" spans="1:12" ht="15.6">
      <c r="A44" s="53">
        <v>33</v>
      </c>
      <c r="B44" s="21" t="s">
        <v>2</v>
      </c>
      <c r="C44" s="22" t="s">
        <v>23</v>
      </c>
      <c r="D44" s="22" t="s">
        <v>10</v>
      </c>
      <c r="E44" s="124" t="s">
        <v>90</v>
      </c>
      <c r="F44" s="125"/>
      <c r="G44" s="22" t="s">
        <v>3</v>
      </c>
      <c r="H44" s="22" t="s">
        <v>1</v>
      </c>
      <c r="I44" s="25" t="s">
        <v>81</v>
      </c>
      <c r="J44" s="36" t="s">
        <v>91</v>
      </c>
      <c r="K44" s="65">
        <v>1041899</v>
      </c>
      <c r="L44" s="70">
        <v>1016966</v>
      </c>
    </row>
    <row r="45" spans="1:12" ht="31.2">
      <c r="A45" s="53">
        <v>34</v>
      </c>
      <c r="B45" s="21" t="s">
        <v>2</v>
      </c>
      <c r="C45" s="22" t="s">
        <v>23</v>
      </c>
      <c r="D45" s="22" t="s">
        <v>10</v>
      </c>
      <c r="E45" s="124" t="s">
        <v>67</v>
      </c>
      <c r="F45" s="125"/>
      <c r="G45" s="22" t="s">
        <v>3</v>
      </c>
      <c r="H45" s="22" t="s">
        <v>1</v>
      </c>
      <c r="I45" s="25" t="s">
        <v>81</v>
      </c>
      <c r="J45" s="37" t="s">
        <v>68</v>
      </c>
      <c r="K45" s="66">
        <f>K46</f>
        <v>26363.7</v>
      </c>
      <c r="L45" s="70">
        <f>L46</f>
        <v>27418.7</v>
      </c>
    </row>
    <row r="46" spans="1:12" ht="15.6">
      <c r="A46" s="53">
        <v>35</v>
      </c>
      <c r="B46" s="21" t="s">
        <v>2</v>
      </c>
      <c r="C46" s="22" t="s">
        <v>23</v>
      </c>
      <c r="D46" s="22" t="s">
        <v>10</v>
      </c>
      <c r="E46" s="124" t="s">
        <v>66</v>
      </c>
      <c r="F46" s="125"/>
      <c r="G46" s="22" t="s">
        <v>14</v>
      </c>
      <c r="H46" s="22" t="s">
        <v>1</v>
      </c>
      <c r="I46" s="25" t="s">
        <v>81</v>
      </c>
      <c r="J46" s="41" t="s">
        <v>36</v>
      </c>
      <c r="K46" s="67">
        <f>SUM(K48:K49)</f>
        <v>26363.7</v>
      </c>
      <c r="L46" s="70">
        <f>SUM(L48:L49)</f>
        <v>27418.7</v>
      </c>
    </row>
    <row r="47" spans="1:12" ht="15.6">
      <c r="A47" s="53">
        <v>36</v>
      </c>
      <c r="B47" s="21"/>
      <c r="C47" s="22"/>
      <c r="D47" s="22"/>
      <c r="E47" s="124"/>
      <c r="F47" s="125"/>
      <c r="G47" s="22"/>
      <c r="H47" s="22"/>
      <c r="I47" s="25"/>
      <c r="J47" s="34" t="s">
        <v>24</v>
      </c>
      <c r="K47" s="66"/>
      <c r="L47" s="70"/>
    </row>
    <row r="48" spans="1:12" ht="31.2">
      <c r="A48" s="53">
        <v>37</v>
      </c>
      <c r="B48" s="21"/>
      <c r="C48" s="22"/>
      <c r="D48" s="22"/>
      <c r="E48" s="26"/>
      <c r="F48" s="21"/>
      <c r="G48" s="22"/>
      <c r="H48" s="22"/>
      <c r="I48" s="25"/>
      <c r="J48" s="34" t="s">
        <v>123</v>
      </c>
      <c r="K48" s="66">
        <v>16188</v>
      </c>
      <c r="L48" s="70">
        <v>16836</v>
      </c>
    </row>
    <row r="49" spans="1:12" ht="46.8">
      <c r="A49" s="53">
        <v>38</v>
      </c>
      <c r="B49" s="103"/>
      <c r="C49" s="22"/>
      <c r="D49" s="22"/>
      <c r="E49" s="102"/>
      <c r="F49" s="103"/>
      <c r="G49" s="22"/>
      <c r="H49" s="22"/>
      <c r="I49" s="25"/>
      <c r="J49" s="110" t="s">
        <v>124</v>
      </c>
      <c r="K49" s="66">
        <v>10175.700000000001</v>
      </c>
      <c r="L49" s="70">
        <v>10582.7</v>
      </c>
    </row>
    <row r="50" spans="1:12" ht="17.25" customHeight="1">
      <c r="A50" s="53">
        <v>39</v>
      </c>
      <c r="B50" s="21" t="s">
        <v>2</v>
      </c>
      <c r="C50" s="22" t="s">
        <v>23</v>
      </c>
      <c r="D50" s="22" t="s">
        <v>10</v>
      </c>
      <c r="E50" s="124" t="s">
        <v>11</v>
      </c>
      <c r="F50" s="125"/>
      <c r="G50" s="22" t="s">
        <v>3</v>
      </c>
      <c r="H50" s="22" t="s">
        <v>1</v>
      </c>
      <c r="I50" s="25" t="s">
        <v>81</v>
      </c>
      <c r="J50" s="39" t="s">
        <v>75</v>
      </c>
      <c r="K50" s="66">
        <f>K51+K52+K66+K64+K62+K63+K65</f>
        <v>677134.20000000007</v>
      </c>
      <c r="L50" s="70">
        <f>L51+L52+L66+L64+L62+L63+L65</f>
        <v>714005.5</v>
      </c>
    </row>
    <row r="51" spans="1:12" s="82" customFormat="1" ht="31.2">
      <c r="A51" s="76">
        <v>40</v>
      </c>
      <c r="B51" s="77" t="s">
        <v>2</v>
      </c>
      <c r="C51" s="78" t="s">
        <v>23</v>
      </c>
      <c r="D51" s="78" t="s">
        <v>10</v>
      </c>
      <c r="E51" s="126" t="s">
        <v>77</v>
      </c>
      <c r="F51" s="127"/>
      <c r="G51" s="78" t="s">
        <v>14</v>
      </c>
      <c r="H51" s="78" t="s">
        <v>1</v>
      </c>
      <c r="I51" s="79" t="s">
        <v>81</v>
      </c>
      <c r="J51" s="80" t="s">
        <v>80</v>
      </c>
      <c r="K51" s="67">
        <v>15597.5</v>
      </c>
      <c r="L51" s="81">
        <v>16221.4</v>
      </c>
    </row>
    <row r="52" spans="1:12" ht="31.2">
      <c r="A52" s="53">
        <v>41</v>
      </c>
      <c r="B52" s="21" t="s">
        <v>2</v>
      </c>
      <c r="C52" s="22" t="s">
        <v>23</v>
      </c>
      <c r="D52" s="22" t="s">
        <v>10</v>
      </c>
      <c r="E52" s="124" t="s">
        <v>71</v>
      </c>
      <c r="F52" s="125"/>
      <c r="G52" s="22" t="s">
        <v>14</v>
      </c>
      <c r="H52" s="22" t="s">
        <v>1</v>
      </c>
      <c r="I52" s="25" t="s">
        <v>81</v>
      </c>
      <c r="J52" s="39" t="s">
        <v>46</v>
      </c>
      <c r="K52" s="66">
        <f>SUM(K54:K61)</f>
        <v>116107.19999999998</v>
      </c>
      <c r="L52" s="70">
        <f>SUM(L54:L61)</f>
        <v>120269.59999999999</v>
      </c>
    </row>
    <row r="53" spans="1:12" ht="15.6">
      <c r="A53" s="53">
        <v>42</v>
      </c>
      <c r="B53" s="21"/>
      <c r="C53" s="22"/>
      <c r="D53" s="22"/>
      <c r="E53" s="26"/>
      <c r="F53" s="21"/>
      <c r="G53" s="22"/>
      <c r="H53" s="22"/>
      <c r="I53" s="25"/>
      <c r="J53" s="39" t="s">
        <v>24</v>
      </c>
      <c r="K53" s="66"/>
      <c r="L53" s="70"/>
    </row>
    <row r="54" spans="1:12" ht="56.4" customHeight="1">
      <c r="A54" s="53">
        <v>43</v>
      </c>
      <c r="B54" s="21"/>
      <c r="C54" s="22"/>
      <c r="D54" s="22"/>
      <c r="E54" s="26"/>
      <c r="F54" s="21"/>
      <c r="G54" s="22"/>
      <c r="H54" s="22"/>
      <c r="I54" s="25"/>
      <c r="J54" s="39" t="s">
        <v>144</v>
      </c>
      <c r="K54" s="66">
        <v>375</v>
      </c>
      <c r="L54" s="70">
        <v>390</v>
      </c>
    </row>
    <row r="55" spans="1:12" ht="46.8">
      <c r="A55" s="53">
        <v>44</v>
      </c>
      <c r="B55" s="21"/>
      <c r="C55" s="22"/>
      <c r="D55" s="22"/>
      <c r="E55" s="26"/>
      <c r="F55" s="21"/>
      <c r="G55" s="22"/>
      <c r="H55" s="22"/>
      <c r="I55" s="25"/>
      <c r="J55" s="43" t="s">
        <v>137</v>
      </c>
      <c r="K55" s="67">
        <v>102463.5</v>
      </c>
      <c r="L55" s="70">
        <v>106562</v>
      </c>
    </row>
    <row r="56" spans="1:12" ht="62.4">
      <c r="A56" s="53">
        <v>45</v>
      </c>
      <c r="B56" s="21"/>
      <c r="C56" s="22"/>
      <c r="D56" s="22"/>
      <c r="E56" s="26"/>
      <c r="F56" s="21"/>
      <c r="G56" s="22"/>
      <c r="H56" s="22"/>
      <c r="I56" s="25"/>
      <c r="J56" s="43" t="s">
        <v>138</v>
      </c>
      <c r="K56" s="67">
        <v>0.2</v>
      </c>
      <c r="L56" s="70">
        <v>0.2</v>
      </c>
    </row>
    <row r="57" spans="1:12" ht="31.2">
      <c r="A57" s="53">
        <v>46</v>
      </c>
      <c r="B57" s="21"/>
      <c r="C57" s="22"/>
      <c r="D57" s="22"/>
      <c r="E57" s="26"/>
      <c r="F57" s="21"/>
      <c r="G57" s="22"/>
      <c r="H57" s="22"/>
      <c r="I57" s="25"/>
      <c r="J57" s="43" t="s">
        <v>139</v>
      </c>
      <c r="K57" s="67">
        <v>119.7</v>
      </c>
      <c r="L57" s="70">
        <v>119.7</v>
      </c>
    </row>
    <row r="58" spans="1:12" ht="62.4">
      <c r="A58" s="53">
        <v>47</v>
      </c>
      <c r="B58" s="21"/>
      <c r="C58" s="22"/>
      <c r="D58" s="22"/>
      <c r="E58" s="26"/>
      <c r="F58" s="21"/>
      <c r="G58" s="22"/>
      <c r="H58" s="22"/>
      <c r="I58" s="25"/>
      <c r="J58" s="43" t="s">
        <v>140</v>
      </c>
      <c r="K58" s="67">
        <v>10860</v>
      </c>
      <c r="L58" s="70">
        <v>10860</v>
      </c>
    </row>
    <row r="59" spans="1:12" ht="54" customHeight="1">
      <c r="A59" s="53">
        <v>48</v>
      </c>
      <c r="B59" s="21"/>
      <c r="C59" s="22"/>
      <c r="D59" s="22"/>
      <c r="E59" s="26"/>
      <c r="F59" s="21"/>
      <c r="G59" s="22"/>
      <c r="H59" s="22"/>
      <c r="I59" s="25"/>
      <c r="J59" s="43" t="s">
        <v>145</v>
      </c>
      <c r="K59" s="67">
        <v>789.5</v>
      </c>
      <c r="L59" s="70">
        <v>789.5</v>
      </c>
    </row>
    <row r="60" spans="1:12" ht="54" customHeight="1">
      <c r="A60" s="53">
        <v>49</v>
      </c>
      <c r="B60" s="106"/>
      <c r="C60" s="22"/>
      <c r="D60" s="22"/>
      <c r="E60" s="105"/>
      <c r="F60" s="106"/>
      <c r="G60" s="22"/>
      <c r="H60" s="22"/>
      <c r="I60" s="25"/>
      <c r="J60" s="43" t="s">
        <v>146</v>
      </c>
      <c r="K60" s="67">
        <v>273.89999999999998</v>
      </c>
      <c r="L60" s="70">
        <v>273.89999999999998</v>
      </c>
    </row>
    <row r="61" spans="1:12" ht="78">
      <c r="A61" s="53">
        <v>50</v>
      </c>
      <c r="B61" s="21"/>
      <c r="C61" s="22"/>
      <c r="D61" s="22"/>
      <c r="E61" s="26"/>
      <c r="F61" s="21"/>
      <c r="G61" s="22"/>
      <c r="H61" s="22"/>
      <c r="I61" s="25"/>
      <c r="J61" s="43" t="s">
        <v>141</v>
      </c>
      <c r="K61" s="67">
        <v>1225.4000000000001</v>
      </c>
      <c r="L61" s="70">
        <v>1274.3</v>
      </c>
    </row>
    <row r="62" spans="1:12" ht="46.8">
      <c r="A62" s="53">
        <v>51</v>
      </c>
      <c r="B62" s="21" t="s">
        <v>2</v>
      </c>
      <c r="C62" s="22" t="s">
        <v>23</v>
      </c>
      <c r="D62" s="22" t="s">
        <v>10</v>
      </c>
      <c r="E62" s="124" t="s">
        <v>70</v>
      </c>
      <c r="F62" s="125"/>
      <c r="G62" s="22" t="s">
        <v>14</v>
      </c>
      <c r="H62" s="22" t="s">
        <v>1</v>
      </c>
      <c r="I62" s="25" t="s">
        <v>81</v>
      </c>
      <c r="J62" s="39" t="s">
        <v>99</v>
      </c>
      <c r="K62" s="66">
        <v>2214.4</v>
      </c>
      <c r="L62" s="70">
        <v>2416.9</v>
      </c>
    </row>
    <row r="63" spans="1:12" ht="62.4">
      <c r="A63" s="53">
        <v>52</v>
      </c>
      <c r="B63" s="21" t="s">
        <v>2</v>
      </c>
      <c r="C63" s="22" t="s">
        <v>23</v>
      </c>
      <c r="D63" s="22" t="s">
        <v>10</v>
      </c>
      <c r="E63" s="124" t="s">
        <v>78</v>
      </c>
      <c r="F63" s="125"/>
      <c r="G63" s="22" t="s">
        <v>14</v>
      </c>
      <c r="H63" s="22" t="s">
        <v>1</v>
      </c>
      <c r="I63" s="25" t="s">
        <v>81</v>
      </c>
      <c r="J63" s="86" t="s">
        <v>79</v>
      </c>
      <c r="K63" s="66">
        <v>14.9</v>
      </c>
      <c r="L63" s="70">
        <v>114.9</v>
      </c>
    </row>
    <row r="64" spans="1:12" ht="31.2">
      <c r="A64" s="53">
        <v>53</v>
      </c>
      <c r="B64" s="21" t="s">
        <v>2</v>
      </c>
      <c r="C64" s="22" t="s">
        <v>23</v>
      </c>
      <c r="D64" s="22" t="s">
        <v>10</v>
      </c>
      <c r="E64" s="124" t="s">
        <v>69</v>
      </c>
      <c r="F64" s="125"/>
      <c r="G64" s="22" t="s">
        <v>14</v>
      </c>
      <c r="H64" s="22" t="s">
        <v>1</v>
      </c>
      <c r="I64" s="25" t="s">
        <v>81</v>
      </c>
      <c r="J64" s="39" t="s">
        <v>48</v>
      </c>
      <c r="K64" s="66">
        <v>10101.799999999999</v>
      </c>
      <c r="L64" s="70">
        <v>10068</v>
      </c>
    </row>
    <row r="65" spans="1:12" ht="46.8">
      <c r="A65" s="53">
        <v>54</v>
      </c>
      <c r="B65" s="103" t="s">
        <v>2</v>
      </c>
      <c r="C65" s="22" t="s">
        <v>23</v>
      </c>
      <c r="D65" s="22" t="s">
        <v>10</v>
      </c>
      <c r="E65" s="124" t="s">
        <v>97</v>
      </c>
      <c r="F65" s="125"/>
      <c r="G65" s="22" t="s">
        <v>14</v>
      </c>
      <c r="H65" s="22" t="s">
        <v>1</v>
      </c>
      <c r="I65" s="25" t="s">
        <v>81</v>
      </c>
      <c r="J65" s="39" t="s">
        <v>98</v>
      </c>
      <c r="K65" s="66">
        <v>37.4</v>
      </c>
      <c r="L65" s="70">
        <v>42.7</v>
      </c>
    </row>
    <row r="66" spans="1:12" ht="15.6">
      <c r="A66" s="53">
        <v>55</v>
      </c>
      <c r="B66" s="21" t="s">
        <v>2</v>
      </c>
      <c r="C66" s="22" t="s">
        <v>23</v>
      </c>
      <c r="D66" s="22" t="s">
        <v>10</v>
      </c>
      <c r="E66" s="124" t="s">
        <v>72</v>
      </c>
      <c r="F66" s="125"/>
      <c r="G66" s="22" t="s">
        <v>14</v>
      </c>
      <c r="H66" s="22" t="s">
        <v>1</v>
      </c>
      <c r="I66" s="25" t="s">
        <v>81</v>
      </c>
      <c r="J66" s="44" t="s">
        <v>40</v>
      </c>
      <c r="K66" s="65">
        <f>K68+K69</f>
        <v>533061</v>
      </c>
      <c r="L66" s="70">
        <f>L68+L69</f>
        <v>564872</v>
      </c>
    </row>
    <row r="67" spans="1:12" ht="15.6">
      <c r="A67" s="53">
        <v>56</v>
      </c>
      <c r="B67" s="21"/>
      <c r="C67" s="22"/>
      <c r="D67" s="22"/>
      <c r="E67" s="26"/>
      <c r="F67" s="21"/>
      <c r="G67" s="22"/>
      <c r="H67" s="22"/>
      <c r="I67" s="25"/>
      <c r="J67" s="42" t="s">
        <v>24</v>
      </c>
      <c r="K67" s="66"/>
      <c r="L67" s="70"/>
    </row>
    <row r="68" spans="1:12" ht="93.6">
      <c r="A68" s="53">
        <v>57</v>
      </c>
      <c r="B68" s="21"/>
      <c r="C68" s="22"/>
      <c r="D68" s="22"/>
      <c r="E68" s="124"/>
      <c r="F68" s="125"/>
      <c r="G68" s="22"/>
      <c r="H68" s="22"/>
      <c r="I68" s="25"/>
      <c r="J68" s="34" t="s">
        <v>147</v>
      </c>
      <c r="K68" s="66">
        <v>389112</v>
      </c>
      <c r="L68" s="70">
        <v>412744</v>
      </c>
    </row>
    <row r="69" spans="1:12" ht="46.8">
      <c r="A69" s="53">
        <v>58</v>
      </c>
      <c r="B69" s="27"/>
      <c r="C69" s="28"/>
      <c r="D69" s="28"/>
      <c r="E69" s="56"/>
      <c r="F69" s="27"/>
      <c r="G69" s="28"/>
      <c r="H69" s="28"/>
      <c r="I69" s="29"/>
      <c r="J69" s="43" t="s">
        <v>148</v>
      </c>
      <c r="K69" s="66">
        <v>143949</v>
      </c>
      <c r="L69" s="70">
        <v>152128</v>
      </c>
    </row>
    <row r="70" spans="1:12" ht="62.4">
      <c r="A70" s="53">
        <v>59</v>
      </c>
      <c r="B70" s="116" t="s">
        <v>2</v>
      </c>
      <c r="C70" s="22" t="s">
        <v>23</v>
      </c>
      <c r="D70" s="22" t="s">
        <v>106</v>
      </c>
      <c r="E70" s="124" t="s">
        <v>4</v>
      </c>
      <c r="F70" s="125"/>
      <c r="G70" s="22" t="s">
        <v>14</v>
      </c>
      <c r="H70" s="22" t="s">
        <v>1</v>
      </c>
      <c r="I70" s="25" t="s">
        <v>81</v>
      </c>
      <c r="J70" s="34" t="s">
        <v>107</v>
      </c>
      <c r="K70" s="15">
        <f>K71</f>
        <v>207.4</v>
      </c>
      <c r="L70" s="70">
        <v>207.4</v>
      </c>
    </row>
    <row r="71" spans="1:12" ht="31.2">
      <c r="A71" s="53">
        <v>60</v>
      </c>
      <c r="B71" s="116" t="s">
        <v>2</v>
      </c>
      <c r="C71" s="22" t="s">
        <v>23</v>
      </c>
      <c r="D71" s="22" t="s">
        <v>106</v>
      </c>
      <c r="E71" s="124" t="s">
        <v>52</v>
      </c>
      <c r="F71" s="125"/>
      <c r="G71" s="22" t="s">
        <v>14</v>
      </c>
      <c r="H71" s="22" t="s">
        <v>1</v>
      </c>
      <c r="I71" s="25" t="s">
        <v>81</v>
      </c>
      <c r="J71" s="43" t="s">
        <v>108</v>
      </c>
      <c r="K71" s="15">
        <v>207.4</v>
      </c>
      <c r="L71" s="70">
        <v>207.4</v>
      </c>
    </row>
    <row r="72" spans="1:12" ht="31.2">
      <c r="A72" s="53">
        <v>61</v>
      </c>
      <c r="B72" s="58" t="s">
        <v>2</v>
      </c>
      <c r="C72" s="22" t="s">
        <v>23</v>
      </c>
      <c r="D72" s="22" t="s">
        <v>109</v>
      </c>
      <c r="E72" s="124" t="s">
        <v>4</v>
      </c>
      <c r="F72" s="125"/>
      <c r="G72" s="22" t="s">
        <v>3</v>
      </c>
      <c r="H72" s="22" t="s">
        <v>1</v>
      </c>
      <c r="I72" s="25" t="s">
        <v>2</v>
      </c>
      <c r="J72" s="43" t="s">
        <v>110</v>
      </c>
      <c r="K72" s="15">
        <f>K73</f>
        <v>-3148.8</v>
      </c>
      <c r="L72" s="70">
        <v>-3148.8</v>
      </c>
    </row>
    <row r="73" spans="1:12" ht="47.4" thickBot="1">
      <c r="A73" s="83">
        <v>62</v>
      </c>
      <c r="B73" s="24" t="s">
        <v>2</v>
      </c>
      <c r="C73" s="117" t="s">
        <v>23</v>
      </c>
      <c r="D73" s="117" t="s">
        <v>109</v>
      </c>
      <c r="E73" s="147" t="s">
        <v>4</v>
      </c>
      <c r="F73" s="148"/>
      <c r="G73" s="117" t="s">
        <v>14</v>
      </c>
      <c r="H73" s="117" t="s">
        <v>1</v>
      </c>
      <c r="I73" s="47" t="s">
        <v>81</v>
      </c>
      <c r="J73" s="118" t="s">
        <v>111</v>
      </c>
      <c r="K73" s="119">
        <v>-3148.8</v>
      </c>
      <c r="L73" s="120">
        <v>-3148.8</v>
      </c>
    </row>
    <row r="74" spans="1:12" ht="16.2" thickBot="1">
      <c r="A74" s="54">
        <v>63</v>
      </c>
      <c r="B74" s="30"/>
      <c r="C74" s="31"/>
      <c r="D74" s="31"/>
      <c r="E74" s="145"/>
      <c r="F74" s="146"/>
      <c r="G74" s="31"/>
      <c r="H74" s="31"/>
      <c r="I74" s="32"/>
      <c r="J74" s="45" t="s">
        <v>44</v>
      </c>
      <c r="K74" s="68">
        <f>SUM(K12,K42)</f>
        <v>2011305.9</v>
      </c>
      <c r="L74" s="73">
        <f>SUM(L12,L42)</f>
        <v>2044513.4</v>
      </c>
    </row>
    <row r="75" spans="1:12" ht="15.6">
      <c r="A75" s="46"/>
      <c r="B75" s="47"/>
      <c r="C75" s="47"/>
      <c r="D75" s="47"/>
      <c r="E75" s="47"/>
      <c r="F75" s="47"/>
      <c r="G75" s="47"/>
      <c r="H75" s="47"/>
      <c r="I75" s="47"/>
      <c r="J75" s="48"/>
      <c r="K75" s="49"/>
    </row>
    <row r="76" spans="1:12">
      <c r="A76" s="1"/>
      <c r="B76" s="1"/>
      <c r="C76" s="1"/>
      <c r="D76" s="1"/>
      <c r="E76" s="1"/>
      <c r="F76" s="1"/>
      <c r="G76" s="1"/>
      <c r="H76" s="1"/>
      <c r="I76" s="2"/>
      <c r="J76" s="3"/>
      <c r="K76" s="1"/>
    </row>
    <row r="77" spans="1:12" ht="18.75" customHeight="1">
      <c r="A77" s="130"/>
      <c r="B77" s="130"/>
      <c r="C77" s="130"/>
      <c r="D77" s="130"/>
      <c r="E77" s="130"/>
      <c r="F77" s="130"/>
      <c r="G77" s="130"/>
      <c r="H77" s="130"/>
      <c r="I77" s="2"/>
      <c r="J77" s="149"/>
      <c r="K77" s="149"/>
      <c r="L77" s="149"/>
    </row>
    <row r="78" spans="1:12" ht="18.75" customHeight="1">
      <c r="A78" s="59"/>
      <c r="B78" s="59"/>
      <c r="C78" s="59"/>
      <c r="D78" s="59"/>
      <c r="E78" s="59"/>
      <c r="F78" s="59"/>
      <c r="G78" s="59"/>
      <c r="H78" s="60"/>
      <c r="I78" s="2"/>
      <c r="J78" s="149"/>
      <c r="K78" s="149"/>
      <c r="L78" s="149"/>
    </row>
    <row r="79" spans="1:12" ht="18">
      <c r="A79" s="59"/>
      <c r="B79" s="59"/>
      <c r="C79" s="59"/>
      <c r="D79" s="59"/>
      <c r="E79" s="59"/>
      <c r="F79" s="59"/>
      <c r="G79" s="59"/>
      <c r="H79" s="60"/>
      <c r="I79" s="2"/>
      <c r="J79" s="132"/>
      <c r="K79" s="132"/>
    </row>
    <row r="80" spans="1:12" ht="18.75" customHeight="1">
      <c r="A80" s="131"/>
      <c r="B80" s="131"/>
      <c r="C80" s="131"/>
      <c r="D80" s="131"/>
      <c r="E80" s="131"/>
      <c r="F80" s="131"/>
      <c r="G80" s="131"/>
      <c r="H80" s="131"/>
      <c r="I80" s="131"/>
      <c r="J80" s="149"/>
      <c r="K80" s="149"/>
      <c r="L80" s="149"/>
    </row>
    <row r="81" spans="1:11">
      <c r="A81" s="1"/>
      <c r="B81" s="1"/>
      <c r="C81" s="1"/>
      <c r="D81" s="1"/>
      <c r="E81" s="1"/>
      <c r="F81" s="1"/>
      <c r="G81" s="1"/>
      <c r="H81" s="1"/>
      <c r="I81" s="2"/>
      <c r="J81" s="3"/>
      <c r="K81" s="1"/>
    </row>
  </sheetData>
  <mergeCells count="63">
    <mergeCell ref="E15:F15"/>
    <mergeCell ref="E16:F16"/>
    <mergeCell ref="E29:F29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7:F27"/>
    <mergeCell ref="E26:F26"/>
    <mergeCell ref="B10:I10"/>
    <mergeCell ref="B11:I11"/>
    <mergeCell ref="E12:F12"/>
    <mergeCell ref="E13:F13"/>
    <mergeCell ref="E14:F14"/>
    <mergeCell ref="E30:F30"/>
    <mergeCell ref="E31:F31"/>
    <mergeCell ref="E32:F32"/>
    <mergeCell ref="E33:F33"/>
    <mergeCell ref="E28:F28"/>
    <mergeCell ref="E34:F34"/>
    <mergeCell ref="E51:F51"/>
    <mergeCell ref="E35:F35"/>
    <mergeCell ref="E36:F36"/>
    <mergeCell ref="E38:F38"/>
    <mergeCell ref="E40:F40"/>
    <mergeCell ref="E42:F42"/>
    <mergeCell ref="E43:F43"/>
    <mergeCell ref="E44:F44"/>
    <mergeCell ref="E45:F45"/>
    <mergeCell ref="E46:F46"/>
    <mergeCell ref="E47:F47"/>
    <mergeCell ref="E50:F50"/>
    <mergeCell ref="E39:F39"/>
    <mergeCell ref="E41:F41"/>
    <mergeCell ref="E37:F37"/>
    <mergeCell ref="J1:L1"/>
    <mergeCell ref="J2:L2"/>
    <mergeCell ref="J3:L3"/>
    <mergeCell ref="A6:L8"/>
    <mergeCell ref="A5:L5"/>
    <mergeCell ref="J79:K79"/>
    <mergeCell ref="A80:I80"/>
    <mergeCell ref="J77:L77"/>
    <mergeCell ref="J78:L78"/>
    <mergeCell ref="J80:L80"/>
    <mergeCell ref="E52:F52"/>
    <mergeCell ref="E66:F66"/>
    <mergeCell ref="E68:F68"/>
    <mergeCell ref="E74:F74"/>
    <mergeCell ref="A77:H77"/>
    <mergeCell ref="E64:F64"/>
    <mergeCell ref="E62:F62"/>
    <mergeCell ref="E63:F63"/>
    <mergeCell ref="E65:F65"/>
    <mergeCell ref="E70:F70"/>
    <mergeCell ref="E71:F71"/>
    <mergeCell ref="E72:F72"/>
    <mergeCell ref="E73:F73"/>
  </mergeCells>
  <phoneticPr fontId="0" type="noConversion"/>
  <pageMargins left="0.74803149606299213" right="0.43307086614173229" top="0.74803149606299213" bottom="0.47244094488188981" header="0.51181102362204722" footer="0.51181102362204722"/>
  <pageSetup paperSize="9" scale="69" fitToHeight="8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3:H27"/>
  <sheetViews>
    <sheetView workbookViewId="0">
      <selection activeCell="C10" sqref="C10"/>
    </sheetView>
  </sheetViews>
  <sheetFormatPr defaultRowHeight="13.2"/>
  <cols>
    <col min="2" max="2" width="13.21875" customWidth="1"/>
    <col min="3" max="3" width="12.109375" customWidth="1"/>
    <col min="4" max="4" width="11.77734375" bestFit="1" customWidth="1"/>
    <col min="5" max="5" width="10.77734375" customWidth="1"/>
  </cols>
  <sheetData>
    <row r="3" spans="1:8" ht="18">
      <c r="A3" s="88"/>
      <c r="B3" s="88">
        <v>288513</v>
      </c>
      <c r="C3" s="88">
        <v>305985</v>
      </c>
      <c r="D3" s="88">
        <f>C3-B3</f>
        <v>17472</v>
      </c>
      <c r="E3" s="88">
        <f>C3/B3*100</f>
        <v>106.05587963107381</v>
      </c>
      <c r="F3" s="88"/>
      <c r="G3" s="88"/>
      <c r="H3" s="87"/>
    </row>
    <row r="4" spans="1:8" ht="18">
      <c r="A4" s="88"/>
      <c r="B4" s="88">
        <v>24722</v>
      </c>
      <c r="C4" s="88">
        <v>51576.7</v>
      </c>
      <c r="D4" s="88">
        <f t="shared" ref="D4:D16" si="0">C4-B4</f>
        <v>26854.699999999997</v>
      </c>
      <c r="E4" s="88">
        <f t="shared" ref="E4:E17" si="1">C4/B4*100</f>
        <v>208.62672922902678</v>
      </c>
      <c r="F4" s="88"/>
      <c r="G4" s="88"/>
      <c r="H4" s="87"/>
    </row>
    <row r="5" spans="1:8" ht="18">
      <c r="A5" s="88"/>
      <c r="B5" s="88">
        <v>1970</v>
      </c>
      <c r="C5" s="88">
        <v>8400</v>
      </c>
      <c r="D5" s="88">
        <f t="shared" si="0"/>
        <v>6430</v>
      </c>
      <c r="E5" s="88">
        <f t="shared" si="1"/>
        <v>426.39593908629445</v>
      </c>
      <c r="F5" s="88"/>
      <c r="G5" s="88"/>
      <c r="H5" s="87"/>
    </row>
    <row r="6" spans="1:8" ht="18">
      <c r="A6" s="88"/>
      <c r="B6" s="88">
        <v>6250</v>
      </c>
      <c r="C6" s="88">
        <v>4300</v>
      </c>
      <c r="D6" s="88">
        <f t="shared" si="0"/>
        <v>-1950</v>
      </c>
      <c r="E6" s="88">
        <f t="shared" si="1"/>
        <v>68.8</v>
      </c>
      <c r="F6" s="88"/>
      <c r="G6" s="88"/>
      <c r="H6" s="87"/>
    </row>
    <row r="7" spans="1:8" ht="18">
      <c r="A7" s="88"/>
      <c r="B7" s="88">
        <v>1200</v>
      </c>
      <c r="C7" s="88">
        <v>2800</v>
      </c>
      <c r="D7" s="88">
        <f t="shared" si="0"/>
        <v>1600</v>
      </c>
      <c r="E7" s="88">
        <f t="shared" si="1"/>
        <v>233.33333333333334</v>
      </c>
      <c r="F7" s="88"/>
      <c r="G7" s="88"/>
      <c r="H7" s="87"/>
    </row>
    <row r="8" spans="1:8" ht="18">
      <c r="A8" s="88"/>
      <c r="B8" s="88">
        <v>300</v>
      </c>
      <c r="C8" s="88">
        <v>202</v>
      </c>
      <c r="D8" s="88">
        <f t="shared" si="0"/>
        <v>-98</v>
      </c>
      <c r="E8" s="88">
        <f t="shared" si="1"/>
        <v>67.333333333333329</v>
      </c>
      <c r="F8" s="88"/>
      <c r="G8" s="88"/>
      <c r="H8" s="87"/>
    </row>
    <row r="9" spans="1:8" ht="18">
      <c r="A9" s="88"/>
      <c r="B9" s="88">
        <v>3600</v>
      </c>
      <c r="C9" s="88">
        <v>6100</v>
      </c>
      <c r="D9" s="88">
        <f t="shared" si="0"/>
        <v>2500</v>
      </c>
      <c r="E9" s="88">
        <f t="shared" si="1"/>
        <v>169.44444444444443</v>
      </c>
      <c r="F9" s="88"/>
      <c r="G9" s="88"/>
      <c r="H9" s="87"/>
    </row>
    <row r="10" spans="1:8" ht="18">
      <c r="A10" s="88"/>
      <c r="B10" s="88">
        <v>25216</v>
      </c>
      <c r="C10" s="88">
        <v>23050</v>
      </c>
      <c r="D10" s="88">
        <f t="shared" si="0"/>
        <v>-2166</v>
      </c>
      <c r="E10" s="88">
        <f t="shared" si="1"/>
        <v>91.410215736040612</v>
      </c>
      <c r="F10" s="88"/>
      <c r="G10" s="88"/>
      <c r="H10" s="87"/>
    </row>
    <row r="11" spans="1:8" ht="18">
      <c r="A11" s="88"/>
      <c r="B11" s="88">
        <v>10355</v>
      </c>
      <c r="C11" s="88">
        <v>9554</v>
      </c>
      <c r="D11" s="88">
        <f t="shared" si="0"/>
        <v>-801</v>
      </c>
      <c r="E11" s="88">
        <f t="shared" si="1"/>
        <v>92.264606470304201</v>
      </c>
      <c r="F11" s="88"/>
      <c r="G11" s="88"/>
      <c r="H11" s="87"/>
    </row>
    <row r="12" spans="1:8" ht="18">
      <c r="A12" s="88"/>
      <c r="B12" s="88">
        <v>10</v>
      </c>
      <c r="C12" s="88">
        <v>14</v>
      </c>
      <c r="D12" s="88">
        <f t="shared" si="0"/>
        <v>4</v>
      </c>
      <c r="E12" s="88">
        <f t="shared" si="1"/>
        <v>140</v>
      </c>
      <c r="F12" s="88"/>
      <c r="G12" s="88"/>
      <c r="H12" s="87"/>
    </row>
    <row r="13" spans="1:8" ht="18">
      <c r="A13" s="88"/>
      <c r="B13" s="88">
        <v>347</v>
      </c>
      <c r="C13" s="88">
        <v>801</v>
      </c>
      <c r="D13" s="88">
        <f t="shared" si="0"/>
        <v>454</v>
      </c>
      <c r="E13" s="88">
        <f t="shared" si="1"/>
        <v>230.835734870317</v>
      </c>
      <c r="F13" s="88"/>
      <c r="G13" s="88"/>
      <c r="H13" s="87"/>
    </row>
    <row r="14" spans="1:8" ht="18">
      <c r="A14" s="88"/>
      <c r="B14" s="88">
        <v>18571.2</v>
      </c>
      <c r="C14" s="88">
        <v>12351.7</v>
      </c>
      <c r="D14" s="88">
        <f t="shared" si="0"/>
        <v>-6219.5</v>
      </c>
      <c r="E14" s="88">
        <f t="shared" si="1"/>
        <v>66.509972430429912</v>
      </c>
      <c r="F14" s="88"/>
      <c r="G14" s="88"/>
      <c r="H14" s="87"/>
    </row>
    <row r="15" spans="1:8" ht="18">
      <c r="A15" s="88"/>
      <c r="B15" s="88">
        <v>3883.9</v>
      </c>
      <c r="C15" s="88">
        <v>920.8</v>
      </c>
      <c r="D15" s="88">
        <f t="shared" si="0"/>
        <v>-2963.1000000000004</v>
      </c>
      <c r="E15" s="88">
        <f t="shared" si="1"/>
        <v>23.70812842761142</v>
      </c>
      <c r="F15" s="88"/>
      <c r="G15" s="88"/>
      <c r="H15" s="87"/>
    </row>
    <row r="16" spans="1:8" ht="18">
      <c r="A16" s="88"/>
      <c r="B16" s="88">
        <v>667.7</v>
      </c>
      <c r="C16" s="88">
        <v>373.2</v>
      </c>
      <c r="D16" s="88">
        <f t="shared" si="0"/>
        <v>-294.50000000000006</v>
      </c>
      <c r="E16" s="88">
        <f t="shared" si="1"/>
        <v>55.893365283810091</v>
      </c>
      <c r="F16" s="88"/>
      <c r="G16" s="88"/>
      <c r="H16" s="87"/>
    </row>
    <row r="17" spans="1:8" s="91" customFormat="1" ht="17.399999999999999">
      <c r="A17" s="89"/>
      <c r="B17" s="89">
        <f>SUM(B3:B16)</f>
        <v>385605.80000000005</v>
      </c>
      <c r="C17" s="89">
        <f>SUM(C3:C16)</f>
        <v>426428.4</v>
      </c>
      <c r="D17" s="89">
        <f>SUM(D3:D16)</f>
        <v>40822.6</v>
      </c>
      <c r="E17" s="89">
        <f t="shared" si="1"/>
        <v>110.58661462042323</v>
      </c>
      <c r="F17" s="89"/>
      <c r="G17" s="89"/>
      <c r="H17" s="90"/>
    </row>
    <row r="18" spans="1:8" ht="18">
      <c r="A18" s="88"/>
      <c r="B18" s="88"/>
      <c r="C18" s="88"/>
      <c r="D18" s="88"/>
      <c r="E18" s="88"/>
      <c r="F18" s="88"/>
      <c r="G18" s="88"/>
      <c r="H18" s="87"/>
    </row>
    <row r="19" spans="1:8" ht="18">
      <c r="A19" s="88"/>
      <c r="B19" s="88"/>
      <c r="C19" s="88"/>
      <c r="D19" s="88"/>
      <c r="E19" s="88"/>
      <c r="F19" s="88"/>
      <c r="G19" s="88"/>
      <c r="H19" s="87"/>
    </row>
    <row r="20" spans="1:8" ht="18">
      <c r="A20" s="88"/>
      <c r="B20" s="88"/>
      <c r="C20" s="88"/>
      <c r="D20" s="88"/>
      <c r="E20" s="88"/>
      <c r="F20" s="88"/>
      <c r="G20" s="88"/>
      <c r="H20" s="87"/>
    </row>
    <row r="21" spans="1:8" ht="18">
      <c r="A21" s="88"/>
      <c r="B21" s="88"/>
      <c r="C21" s="88"/>
      <c r="D21" s="88"/>
      <c r="E21" s="88"/>
      <c r="F21" s="88"/>
      <c r="G21" s="88"/>
      <c r="H21" s="87"/>
    </row>
    <row r="22" spans="1:8" ht="18">
      <c r="A22" s="88"/>
      <c r="B22" s="88"/>
      <c r="C22" s="88"/>
      <c r="D22" s="88"/>
      <c r="E22" s="88"/>
      <c r="F22" s="88"/>
      <c r="G22" s="88"/>
      <c r="H22" s="87"/>
    </row>
    <row r="23" spans="1:8" ht="18">
      <c r="A23" s="88"/>
      <c r="B23" s="88"/>
      <c r="C23" s="88"/>
      <c r="D23" s="88"/>
      <c r="E23" s="88"/>
      <c r="F23" s="88"/>
      <c r="G23" s="88"/>
      <c r="H23" s="87"/>
    </row>
    <row r="24" spans="1:8" ht="18">
      <c r="A24" s="87"/>
      <c r="B24" s="87"/>
      <c r="C24" s="87"/>
      <c r="D24" s="87"/>
      <c r="E24" s="87"/>
      <c r="F24" s="87"/>
      <c r="G24" s="87"/>
      <c r="H24" s="87"/>
    </row>
    <row r="25" spans="1:8" ht="18">
      <c r="A25" s="87"/>
      <c r="B25" s="87"/>
      <c r="C25" s="87"/>
      <c r="D25" s="87"/>
      <c r="E25" s="87"/>
      <c r="F25" s="87"/>
      <c r="G25" s="87"/>
      <c r="H25" s="87"/>
    </row>
    <row r="26" spans="1:8" ht="18">
      <c r="A26" s="87"/>
      <c r="B26" s="87"/>
      <c r="C26" s="87"/>
      <c r="D26" s="87"/>
      <c r="E26" s="87"/>
      <c r="F26" s="87"/>
      <c r="G26" s="87"/>
      <c r="H26" s="87"/>
    </row>
    <row r="27" spans="1:8" ht="18">
      <c r="A27" s="87"/>
      <c r="B27" s="87"/>
      <c r="C27" s="87"/>
      <c r="D27" s="87"/>
      <c r="E27" s="87"/>
      <c r="F27" s="87"/>
      <c r="G27" s="87"/>
      <c r="H27" s="87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2024</vt:lpstr>
      <vt:lpstr>2025-2026</vt:lpstr>
      <vt:lpstr>Лист2</vt:lpstr>
    </vt:vector>
  </TitlesOfParts>
  <Company>FD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AnnaAlek</dc:creator>
  <cp:lastModifiedBy>Samkova</cp:lastModifiedBy>
  <cp:lastPrinted>2023-12-12T06:38:33Z</cp:lastPrinted>
  <dcterms:created xsi:type="dcterms:W3CDTF">2004-11-29T04:51:36Z</dcterms:created>
  <dcterms:modified xsi:type="dcterms:W3CDTF">2023-12-12T06:51:37Z</dcterms:modified>
</cp:coreProperties>
</file>